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2"/>
  </bookViews>
  <sheets>
    <sheet name="Kalınlık" sheetId="1" r:id="rId1"/>
    <sheet name="Akım" sheetId="2" r:id="rId2"/>
    <sheet name="Zaman" sheetId="3" r:id="rId3"/>
  </sheets>
  <definedNames>
    <definedName name="Sabit">'Kalınlık'!$H$38</definedName>
    <definedName name="Sabit2">'Akım'!$F$39</definedName>
    <definedName name="Sabit3">'Zaman'!$F$38</definedName>
  </definedNames>
  <calcPr fullCalcOnLoad="1"/>
</workbook>
</file>

<file path=xl/sharedStrings.xml><?xml version="1.0" encoding="utf-8"?>
<sst xmlns="http://schemas.openxmlformats.org/spreadsheetml/2006/main" count="226" uniqueCount="87">
  <si>
    <t>Malzeme</t>
  </si>
  <si>
    <t>Yüzeyi</t>
  </si>
  <si>
    <t>Sayı</t>
  </si>
  <si>
    <t>dm²/Askı</t>
  </si>
  <si>
    <t>Askı/Şarj</t>
  </si>
  <si>
    <t>Toplam</t>
  </si>
  <si>
    <t>Yüzey</t>
  </si>
  <si>
    <t>dm²/Şarj</t>
  </si>
  <si>
    <t xml:space="preserve">Akım </t>
  </si>
  <si>
    <t>Yoğunluğu</t>
  </si>
  <si>
    <t>A/dm²</t>
  </si>
  <si>
    <t>Banyo</t>
  </si>
  <si>
    <t>Verimi</t>
  </si>
  <si>
    <t>%</t>
  </si>
  <si>
    <t>Adet/Şarj</t>
  </si>
  <si>
    <t>Kalınlık</t>
  </si>
  <si>
    <t>Akım</t>
  </si>
  <si>
    <t>Amper</t>
  </si>
  <si>
    <t>Zaman</t>
  </si>
  <si>
    <t>Dakika</t>
  </si>
  <si>
    <t>µ</t>
  </si>
  <si>
    <t>Mikron</t>
  </si>
  <si>
    <t xml:space="preserve">Toplam </t>
  </si>
  <si>
    <t>Parlatıcı Sarfı</t>
  </si>
  <si>
    <t>Taşıyıcı Sarfı</t>
  </si>
  <si>
    <t>Yüzey /</t>
  </si>
  <si>
    <t>Askı</t>
  </si>
  <si>
    <t>Sarf</t>
  </si>
  <si>
    <t>Asaat</t>
  </si>
  <si>
    <t>Saat</t>
  </si>
  <si>
    <t>dm² /</t>
  </si>
  <si>
    <t>Adet</t>
  </si>
  <si>
    <t>Adet /</t>
  </si>
  <si>
    <t>KALINLIK    MİKRON   HESAPLAMASI</t>
  </si>
  <si>
    <t>Verilen Zaman ve Akım Yoğunluğunda</t>
  </si>
  <si>
    <t>İsim</t>
  </si>
  <si>
    <t>Tarih</t>
  </si>
  <si>
    <t>ALTINOK  GALVANOKİMYA  LTD.ŞTİ.</t>
  </si>
  <si>
    <t>Velibaba Mah.M.Sinan Cad.A4 Blok 24</t>
  </si>
  <si>
    <t>Dolayoba - Pendik  İstanbul</t>
  </si>
  <si>
    <t>TELEFON   : 0.216.307 51 21 - 0.216.307 71 98</t>
  </si>
  <si>
    <t>FAKS         : 0.216.307 51 53</t>
  </si>
  <si>
    <t>GSM          : 0.532.242 19 22</t>
  </si>
  <si>
    <r>
      <t xml:space="preserve">WEB          : </t>
    </r>
    <r>
      <rPr>
        <b/>
        <sz val="10"/>
        <color indexed="12"/>
        <rFont val="Arial"/>
        <family val="2"/>
      </rPr>
      <t xml:space="preserve"> www.altinokkimya.com</t>
    </r>
  </si>
  <si>
    <t>Kalınlık µ</t>
  </si>
  <si>
    <t>Akım A/dm²</t>
  </si>
  <si>
    <t>Zaman dk</t>
  </si>
  <si>
    <t>Sabit</t>
  </si>
  <si>
    <t xml:space="preserve">ALTIN </t>
  </si>
  <si>
    <t>NİKEL</t>
  </si>
  <si>
    <t>S.BAKIR</t>
  </si>
  <si>
    <t>A. BAKIR</t>
  </si>
  <si>
    <t>ÇİNKO</t>
  </si>
  <si>
    <t>GÜMÜŞ</t>
  </si>
  <si>
    <t>A.KALAY</t>
  </si>
  <si>
    <t>KROM</t>
  </si>
  <si>
    <t>Kaplama Cinsi</t>
  </si>
  <si>
    <t>Değer</t>
  </si>
  <si>
    <r>
      <t xml:space="preserve">DİKKAT!!!!!! Yalnız </t>
    </r>
    <r>
      <rPr>
        <b/>
        <sz val="10"/>
        <color indexed="12"/>
        <rFont val="Arial"/>
        <family val="2"/>
      </rPr>
      <t>MAVİ renkdeki</t>
    </r>
    <r>
      <rPr>
        <b/>
        <sz val="10"/>
        <color indexed="10"/>
        <rFont val="Arial"/>
        <family val="2"/>
      </rPr>
      <t xml:space="preserve"> yerlere gereken değerler girilecektir.Kırmızı yerler otomatik hesaplanacaktır.</t>
    </r>
  </si>
  <si>
    <t>AKIM  YOĞUNLUĞU   HESAPLAMASI</t>
  </si>
  <si>
    <t>Verilen Kalınlık ve Zamanda</t>
  </si>
  <si>
    <r>
      <t xml:space="preserve">DİKKAT!!!!!! Yalnız </t>
    </r>
    <r>
      <rPr>
        <b/>
        <sz val="10"/>
        <color indexed="12"/>
        <rFont val="Arial"/>
        <family val="2"/>
      </rPr>
      <t>MAVİ RENKTEKİ</t>
    </r>
    <r>
      <rPr>
        <b/>
        <sz val="10"/>
        <color indexed="10"/>
        <rFont val="Arial"/>
        <family val="2"/>
      </rPr>
      <t xml:space="preserve"> yerlere gereken değerler girilecektir.Kırmızı yerler otomatik hesaplanacaktır.</t>
    </r>
  </si>
  <si>
    <t>dm² /Ad</t>
  </si>
  <si>
    <t>Adet /Askı</t>
  </si>
  <si>
    <r>
      <t>lt,kg/10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</si>
  <si>
    <t>dm²</t>
  </si>
  <si>
    <t>dakika</t>
  </si>
  <si>
    <t>lt - kg</t>
  </si>
  <si>
    <t>Verim %0,</t>
  </si>
  <si>
    <r>
      <t>lt-kg/10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</si>
  <si>
    <t>ALTINOK GALVANOKİMYA LTD.ŞTİ.</t>
  </si>
  <si>
    <t>Velibaba Mah.M.Sinan Cad.No:15 A4 Blok 24</t>
  </si>
  <si>
    <t>Dolayoba - Pendik     İSTANBUL</t>
  </si>
  <si>
    <t>Telefon  : 0.216.307 51 21 - 0.216 307 71 98</t>
  </si>
  <si>
    <t>Faks      :  0.216.307 51 53</t>
  </si>
  <si>
    <t>Cep       : 0.532.242 19 22</t>
  </si>
  <si>
    <r>
      <t xml:space="preserve">Web      :  </t>
    </r>
    <r>
      <rPr>
        <b/>
        <sz val="10"/>
        <color indexed="12"/>
        <rFont val="Arial"/>
        <family val="2"/>
      </rPr>
      <t>www.altinokkimya.com</t>
    </r>
  </si>
  <si>
    <t>ZAMAN   HESAPLAMASI</t>
  </si>
  <si>
    <t>Verilen Kalınlık ve Akım Yoğunluğunda</t>
  </si>
  <si>
    <r>
      <t xml:space="preserve">DİKKAT!!!!!! Yalnız </t>
    </r>
    <r>
      <rPr>
        <b/>
        <sz val="10"/>
        <color indexed="12"/>
        <rFont val="Arial"/>
        <family val="2"/>
      </rPr>
      <t>MAVİ RENKTEKİ</t>
    </r>
    <r>
      <rPr>
        <b/>
        <sz val="10"/>
        <color indexed="10"/>
        <rFont val="Arial"/>
        <family val="2"/>
      </rPr>
      <t xml:space="preserve"> yerlere gereken değerler girilecektir.Kırmızı yerler otomatik hesaplanacaktır.</t>
    </r>
  </si>
  <si>
    <t>ALTIN</t>
  </si>
  <si>
    <t>A.BAKIR</t>
  </si>
  <si>
    <r>
      <t>UYARI: İlk önce "</t>
    </r>
    <r>
      <rPr>
        <b/>
        <sz val="16"/>
        <color indexed="14"/>
        <rFont val="Arial"/>
        <family val="2"/>
      </rPr>
      <t>Kaplama Cinsi</t>
    </r>
    <r>
      <rPr>
        <b/>
        <sz val="16"/>
        <color indexed="17"/>
        <rFont val="Arial"/>
        <family val="2"/>
      </rPr>
      <t xml:space="preserve">"nden kaplama yapılan kaplama cinsi seçilip daha sonra </t>
    </r>
  </si>
  <si>
    <r>
      <t xml:space="preserve">            yukardaki formülde </t>
    </r>
    <r>
      <rPr>
        <b/>
        <sz val="16"/>
        <color indexed="12"/>
        <rFont val="Arial"/>
        <family val="2"/>
      </rPr>
      <t>MAVİ</t>
    </r>
    <r>
      <rPr>
        <b/>
        <sz val="16"/>
        <color indexed="17"/>
        <rFont val="Arial"/>
        <family val="2"/>
      </rPr>
      <t xml:space="preserve"> yerlere gereken değerler girilecektir.</t>
    </r>
  </si>
  <si>
    <t>00.01.1900</t>
  </si>
  <si>
    <r>
      <t>UYARI  : İlk önce "</t>
    </r>
    <r>
      <rPr>
        <b/>
        <sz val="16"/>
        <color indexed="14"/>
        <rFont val="Arial"/>
        <family val="2"/>
      </rPr>
      <t>Kaplama Cinsi</t>
    </r>
    <r>
      <rPr>
        <b/>
        <sz val="16"/>
        <color indexed="17"/>
        <rFont val="Arial"/>
        <family val="2"/>
      </rPr>
      <t xml:space="preserve">"nden kaplama yapılan kaplama cinsi seçilip daha sonra </t>
    </r>
  </si>
  <si>
    <r>
      <t xml:space="preserve">             yukardaki formülde </t>
    </r>
    <r>
      <rPr>
        <b/>
        <sz val="16"/>
        <color indexed="12"/>
        <rFont val="Arial"/>
        <family val="2"/>
      </rPr>
      <t>MAVİ</t>
    </r>
    <r>
      <rPr>
        <b/>
        <sz val="16"/>
        <color indexed="17"/>
        <rFont val="Arial"/>
        <family val="2"/>
      </rPr>
      <t xml:space="preserve"> yerelere gereken değerler girilecektir.</t>
    </r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</si>
</sst>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#,##0.0"/>
  </numFmts>
  <fonts count="2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8"/>
      <name val="Arial Tur"/>
      <family val="0"/>
    </font>
    <font>
      <b/>
      <sz val="10"/>
      <color indexed="8"/>
      <name val="Arial"/>
      <family val="2"/>
    </font>
    <font>
      <b/>
      <sz val="18"/>
      <color indexed="14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0"/>
    </font>
    <font>
      <b/>
      <sz val="14"/>
      <color indexed="12"/>
      <name val="Arial"/>
      <family val="0"/>
    </font>
    <font>
      <sz val="8"/>
      <name val="Tahoma"/>
      <family val="2"/>
    </font>
    <font>
      <b/>
      <sz val="10"/>
      <color indexed="12"/>
      <name val="Arial Tur"/>
      <family val="2"/>
    </font>
    <font>
      <b/>
      <sz val="14"/>
      <color indexed="14"/>
      <name val="Arial"/>
      <family val="2"/>
    </font>
    <font>
      <b/>
      <sz val="16"/>
      <color indexed="17"/>
      <name val="Arial"/>
      <family val="2"/>
    </font>
    <font>
      <b/>
      <sz val="16"/>
      <color indexed="14"/>
      <name val="Arial"/>
      <family val="2"/>
    </font>
    <font>
      <b/>
      <sz val="16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9"/>
        <bgColor indexed="43"/>
      </patternFill>
    </fill>
  </fills>
  <borders count="79">
    <border>
      <left/>
      <right/>
      <top/>
      <bottom/>
      <diagonal/>
    </border>
    <border>
      <left style="thick">
        <color indexed="62"/>
      </left>
      <right style="thick">
        <color indexed="62"/>
      </right>
      <top>
        <color indexed="63"/>
      </top>
      <bottom style="thin"/>
    </border>
    <border>
      <left style="thick">
        <color indexed="62"/>
      </left>
      <right>
        <color indexed="63"/>
      </right>
      <top>
        <color indexed="63"/>
      </top>
      <bottom style="thin"/>
    </border>
    <border>
      <left style="thick">
        <color indexed="18"/>
      </left>
      <right style="thick">
        <color indexed="18"/>
      </right>
      <top>
        <color indexed="63"/>
      </top>
      <bottom style="thin"/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uble">
        <color indexed="18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 style="thick">
        <color indexed="18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double">
        <color indexed="18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mediumDashed">
        <color indexed="12"/>
      </right>
      <top style="thin"/>
      <bottom>
        <color indexed="63"/>
      </bottom>
    </border>
    <border>
      <left style="mediumDashed">
        <color indexed="12"/>
      </left>
      <right style="thick">
        <color indexed="18"/>
      </right>
      <top style="thin"/>
      <bottom>
        <color indexed="63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thick">
        <color indexed="18"/>
      </right>
      <top style="double">
        <color indexed="18"/>
      </top>
      <bottom style="double">
        <color indexed="18"/>
      </bottom>
    </border>
    <border>
      <left style="thick">
        <color indexed="18"/>
      </left>
      <right style="thick">
        <color indexed="18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 style="thick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thick">
        <color indexed="18"/>
      </left>
      <right style="mediumDashed">
        <color indexed="12"/>
      </right>
      <top style="double">
        <color indexed="18"/>
      </top>
      <bottom style="double">
        <color indexed="18"/>
      </bottom>
    </border>
    <border>
      <left style="mediumDashed">
        <color indexed="12"/>
      </left>
      <right style="thick">
        <color indexed="18"/>
      </right>
      <top style="double">
        <color indexed="18"/>
      </top>
      <bottom style="double">
        <color indexed="18"/>
      </bottom>
    </border>
    <border>
      <left style="mediumDashed">
        <color indexed="12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mediumDashed">
        <color indexed="12"/>
      </left>
      <right style="thick">
        <color indexed="18"/>
      </right>
      <top>
        <color indexed="63"/>
      </top>
      <bottom style="thin"/>
    </border>
    <border>
      <left style="mediumDashed">
        <color indexed="12"/>
      </left>
      <right style="thick">
        <color indexed="18"/>
      </right>
      <top style="thin"/>
      <bottom style="thin"/>
    </border>
    <border>
      <left style="double">
        <color indexed="18"/>
      </left>
      <right>
        <color indexed="63"/>
      </right>
      <top style="thin"/>
      <bottom style="double">
        <color indexed="18"/>
      </bottom>
    </border>
    <border>
      <left style="thick">
        <color indexed="18"/>
      </left>
      <right style="thick">
        <color indexed="18"/>
      </right>
      <top style="thin"/>
      <bottom style="thick">
        <color indexed="18"/>
      </bottom>
    </border>
    <border>
      <left style="thick">
        <color indexed="18"/>
      </left>
      <right style="thick">
        <color indexed="62"/>
      </right>
      <top style="thin"/>
      <bottom style="thick">
        <color indexed="18"/>
      </bottom>
    </border>
    <border>
      <left style="thick">
        <color indexed="18"/>
      </left>
      <right>
        <color indexed="63"/>
      </right>
      <top style="thin"/>
      <bottom style="thick">
        <color indexed="18"/>
      </bottom>
    </border>
    <border>
      <left style="double">
        <color indexed="12"/>
      </left>
      <right style="thick">
        <color indexed="18"/>
      </right>
      <top style="thin"/>
      <bottom style="thick">
        <color indexed="18"/>
      </bottom>
    </border>
    <border>
      <left style="thick">
        <color indexed="18"/>
      </left>
      <right style="mediumDashed">
        <color indexed="18"/>
      </right>
      <top style="thin"/>
      <bottom style="thick">
        <color indexed="18"/>
      </bottom>
    </border>
    <border>
      <left style="mediumDashed">
        <color indexed="18"/>
      </left>
      <right style="thick">
        <color indexed="18"/>
      </right>
      <top style="thin"/>
      <bottom style="thick">
        <color indexed="18"/>
      </bottom>
    </border>
    <border>
      <left style="thick"/>
      <right style="mediumDashed">
        <color indexed="12"/>
      </right>
      <top style="thin"/>
      <bottom style="thick">
        <color indexed="18"/>
      </bottom>
    </border>
    <border>
      <left style="mediumDashed">
        <color indexed="12"/>
      </left>
      <right style="thick">
        <color indexed="18"/>
      </right>
      <top style="thin"/>
      <bottom style="thick">
        <color indexed="18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8"/>
      </top>
      <bottom style="double">
        <color indexed="18"/>
      </bottom>
    </border>
    <border>
      <left style="double">
        <color indexed="12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 style="double">
        <color indexed="12"/>
      </right>
      <top style="thin"/>
      <bottom style="double">
        <color indexed="12"/>
      </bottom>
    </border>
    <border>
      <left style="double">
        <color indexed="18"/>
      </left>
      <right style="thick">
        <color indexed="62"/>
      </right>
      <top>
        <color indexed="63"/>
      </top>
      <bottom style="thin"/>
    </border>
    <border>
      <left style="double">
        <color indexed="18"/>
      </left>
      <right style="thick">
        <color indexed="18"/>
      </right>
      <top style="thin"/>
      <bottom style="thick">
        <color indexed="1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ck">
        <color indexed="18"/>
      </right>
      <top style="thick">
        <color indexed="62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>
        <color indexed="63"/>
      </top>
      <bottom style="thin"/>
    </border>
    <border>
      <left>
        <color indexed="63"/>
      </left>
      <right style="thick">
        <color indexed="6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8"/>
      </left>
      <right style="mediumDashed">
        <color indexed="12"/>
      </right>
      <top>
        <color indexed="63"/>
      </top>
      <bottom style="thin"/>
    </border>
    <border>
      <left style="thick">
        <color indexed="62"/>
      </left>
      <right style="thick">
        <color indexed="62"/>
      </right>
      <top style="thin"/>
      <bottom style="thin"/>
    </border>
    <border>
      <left style="thick">
        <color indexed="18"/>
      </left>
      <right style="thick">
        <color indexed="18"/>
      </right>
      <top style="thin"/>
      <bottom style="thin"/>
    </border>
    <border>
      <left style="thick">
        <color indexed="62"/>
      </left>
      <right>
        <color indexed="63"/>
      </right>
      <top style="thin"/>
      <bottom style="thin"/>
    </border>
    <border>
      <left>
        <color indexed="63"/>
      </left>
      <right style="thick">
        <color indexed="62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62"/>
      </left>
      <right style="thick">
        <color indexed="62"/>
      </right>
      <top style="thin"/>
      <bottom>
        <color indexed="63"/>
      </bottom>
    </border>
    <border>
      <left style="thick">
        <color indexed="18"/>
      </left>
      <right style="thick">
        <color indexed="18"/>
      </right>
      <top style="thin"/>
      <bottom>
        <color indexed="63"/>
      </bottom>
    </border>
    <border>
      <left style="double">
        <color indexed="18"/>
      </left>
      <right style="double">
        <color indexed="18"/>
      </right>
      <top style="thin"/>
      <bottom style="double">
        <color indexed="18"/>
      </bottom>
    </border>
    <border>
      <left>
        <color indexed="63"/>
      </left>
      <right style="thick">
        <color indexed="18"/>
      </right>
      <top style="thin"/>
      <bottom style="thick">
        <color indexed="18"/>
      </bottom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thin"/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thin"/>
    </border>
    <border>
      <left style="double">
        <color indexed="18"/>
      </left>
      <right>
        <color indexed="63"/>
      </right>
      <top style="thin"/>
      <bottom style="thin"/>
    </border>
    <border>
      <left style="thick">
        <color indexed="18"/>
      </left>
      <right style="mediumDashed">
        <color indexed="12"/>
      </right>
      <top style="thick">
        <color indexed="18"/>
      </top>
      <bottom>
        <color indexed="63"/>
      </bottom>
    </border>
    <border>
      <left style="mediumDashed">
        <color indexed="12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/>
      <protection/>
    </xf>
    <xf numFmtId="0" fontId="1" fillId="2" borderId="14" xfId="0" applyFont="1" applyFill="1" applyBorder="1" applyAlignment="1" applyProtection="1">
      <alignment/>
      <protection/>
    </xf>
    <xf numFmtId="0" fontId="1" fillId="2" borderId="15" xfId="0" applyFont="1" applyFill="1" applyBorder="1" applyAlignment="1" applyProtection="1">
      <alignment/>
      <protection/>
    </xf>
    <xf numFmtId="0" fontId="1" fillId="2" borderId="16" xfId="0" applyFont="1" applyFill="1" applyBorder="1" applyAlignment="1" applyProtection="1">
      <alignment/>
      <protection/>
    </xf>
    <xf numFmtId="0" fontId="1" fillId="2" borderId="17" xfId="0" applyFont="1" applyFill="1" applyBorder="1" applyAlignment="1" applyProtection="1">
      <alignment/>
      <protection/>
    </xf>
    <xf numFmtId="0" fontId="1" fillId="2" borderId="18" xfId="0" applyFont="1" applyFill="1" applyBorder="1" applyAlignment="1" applyProtection="1">
      <alignment/>
      <protection/>
    </xf>
    <xf numFmtId="0" fontId="1" fillId="2" borderId="19" xfId="0" applyFont="1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21" xfId="0" applyFont="1" applyFill="1" applyBorder="1" applyAlignment="1" applyProtection="1">
      <alignment/>
      <protection/>
    </xf>
    <xf numFmtId="0" fontId="1" fillId="2" borderId="22" xfId="0" applyFont="1" applyFill="1" applyBorder="1" applyAlignment="1" applyProtection="1">
      <alignment/>
      <protection/>
    </xf>
    <xf numFmtId="0" fontId="1" fillId="2" borderId="23" xfId="0" applyFont="1" applyFill="1" applyBorder="1" applyAlignment="1" applyProtection="1">
      <alignment/>
      <protection/>
    </xf>
    <xf numFmtId="0" fontId="1" fillId="2" borderId="24" xfId="0" applyFont="1" applyFill="1" applyBorder="1" applyAlignment="1" applyProtection="1">
      <alignment/>
      <protection/>
    </xf>
    <xf numFmtId="0" fontId="1" fillId="2" borderId="25" xfId="0" applyFont="1" applyFill="1" applyBorder="1" applyAlignment="1" applyProtection="1">
      <alignment/>
      <protection/>
    </xf>
    <xf numFmtId="0" fontId="1" fillId="2" borderId="26" xfId="0" applyFont="1" applyFill="1" applyBorder="1" applyAlignment="1" applyProtection="1">
      <alignment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/>
      <protection/>
    </xf>
    <xf numFmtId="0" fontId="1" fillId="2" borderId="29" xfId="0" applyFont="1" applyFill="1" applyBorder="1" applyAlignment="1" applyProtection="1">
      <alignment/>
      <protection/>
    </xf>
    <xf numFmtId="0" fontId="1" fillId="2" borderId="30" xfId="0" applyFont="1" applyFill="1" applyBorder="1" applyAlignment="1" applyProtection="1">
      <alignment/>
      <protection/>
    </xf>
    <xf numFmtId="2" fontId="4" fillId="2" borderId="31" xfId="0" applyNumberFormat="1" applyFont="1" applyFill="1" applyBorder="1" applyAlignment="1" applyProtection="1">
      <alignment/>
      <protection/>
    </xf>
    <xf numFmtId="2" fontId="4" fillId="2" borderId="32" xfId="0" applyNumberFormat="1" applyFont="1" applyFill="1" applyBorder="1" applyAlignment="1" applyProtection="1">
      <alignment/>
      <protection/>
    </xf>
    <xf numFmtId="2" fontId="4" fillId="2" borderId="22" xfId="0" applyNumberFormat="1" applyFont="1" applyFill="1" applyBorder="1" applyAlignment="1" applyProtection="1">
      <alignment/>
      <protection/>
    </xf>
    <xf numFmtId="0" fontId="0" fillId="2" borderId="33" xfId="0" applyFill="1" applyBorder="1" applyAlignment="1" applyProtection="1">
      <alignment/>
      <protection/>
    </xf>
    <xf numFmtId="0" fontId="3" fillId="2" borderId="34" xfId="0" applyFont="1" applyFill="1" applyBorder="1" applyAlignment="1" applyProtection="1">
      <alignment/>
      <protection/>
    </xf>
    <xf numFmtId="0" fontId="2" fillId="2" borderId="35" xfId="0" applyFont="1" applyFill="1" applyBorder="1" applyAlignment="1" applyProtection="1">
      <alignment/>
      <protection/>
    </xf>
    <xf numFmtId="0" fontId="2" fillId="2" borderId="34" xfId="0" applyFont="1" applyFill="1" applyBorder="1" applyAlignment="1" applyProtection="1">
      <alignment/>
      <protection/>
    </xf>
    <xf numFmtId="3" fontId="2" fillId="2" borderId="34" xfId="0" applyNumberFormat="1" applyFont="1" applyFill="1" applyBorder="1" applyAlignment="1" applyProtection="1">
      <alignment/>
      <protection/>
    </xf>
    <xf numFmtId="0" fontId="3" fillId="2" borderId="36" xfId="0" applyFont="1" applyFill="1" applyBorder="1" applyAlignment="1" applyProtection="1">
      <alignment/>
      <protection/>
    </xf>
    <xf numFmtId="3" fontId="7" fillId="2" borderId="37" xfId="0" applyNumberFormat="1" applyFont="1" applyFill="1" applyBorder="1" applyAlignment="1" applyProtection="1">
      <alignment/>
      <protection/>
    </xf>
    <xf numFmtId="0" fontId="7" fillId="2" borderId="38" xfId="0" applyFont="1" applyFill="1" applyBorder="1" applyAlignment="1" applyProtection="1">
      <alignment/>
      <protection/>
    </xf>
    <xf numFmtId="2" fontId="7" fillId="2" borderId="39" xfId="0" applyNumberFormat="1" applyFont="1" applyFill="1" applyBorder="1" applyAlignment="1" applyProtection="1">
      <alignment/>
      <protection/>
    </xf>
    <xf numFmtId="0" fontId="7" fillId="2" borderId="40" xfId="0" applyFont="1" applyFill="1" applyBorder="1" applyAlignment="1" applyProtection="1">
      <alignment/>
      <protection/>
    </xf>
    <xf numFmtId="2" fontId="7" fillId="2" borderId="41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3" borderId="42" xfId="0" applyFont="1" applyFill="1" applyBorder="1" applyAlignment="1" applyProtection="1">
      <alignment/>
      <protection/>
    </xf>
    <xf numFmtId="0" fontId="1" fillId="3" borderId="43" xfId="0" applyFont="1" applyFill="1" applyBorder="1" applyAlignment="1" applyProtection="1">
      <alignment/>
      <protection/>
    </xf>
    <xf numFmtId="0" fontId="1" fillId="3" borderId="44" xfId="0" applyFont="1" applyFill="1" applyBorder="1" applyAlignment="1" applyProtection="1">
      <alignment horizontal="center"/>
      <protection/>
    </xf>
    <xf numFmtId="2" fontId="4" fillId="3" borderId="45" xfId="0" applyNumberFormat="1" applyFont="1" applyFill="1" applyBorder="1" applyAlignment="1" applyProtection="1">
      <alignment/>
      <protection/>
    </xf>
    <xf numFmtId="2" fontId="7" fillId="3" borderId="46" xfId="0" applyNumberFormat="1" applyFont="1" applyFill="1" applyBorder="1" applyAlignment="1" applyProtection="1">
      <alignment/>
      <protection/>
    </xf>
    <xf numFmtId="0" fontId="3" fillId="2" borderId="47" xfId="0" applyFont="1" applyFill="1" applyBorder="1" applyAlignment="1" applyProtection="1">
      <alignment/>
      <protection locked="0"/>
    </xf>
    <xf numFmtId="0" fontId="3" fillId="2" borderId="48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5" xfId="0" applyFont="1" applyFill="1" applyBorder="1" applyAlignment="1" applyProtection="1">
      <alignment horizontal="center"/>
      <protection/>
    </xf>
    <xf numFmtId="0" fontId="12" fillId="2" borderId="49" xfId="0" applyFont="1" applyFill="1" applyBorder="1" applyAlignment="1" applyProtection="1">
      <alignment/>
      <protection/>
    </xf>
    <xf numFmtId="0" fontId="12" fillId="2" borderId="50" xfId="0" applyFont="1" applyFill="1" applyBorder="1" applyAlignment="1" applyProtection="1">
      <alignment/>
      <protection/>
    </xf>
    <xf numFmtId="0" fontId="12" fillId="2" borderId="51" xfId="0" applyFont="1" applyFill="1" applyBorder="1" applyAlignment="1" applyProtection="1">
      <alignment/>
      <protection/>
    </xf>
    <xf numFmtId="0" fontId="1" fillId="2" borderId="52" xfId="0" applyFont="1" applyFill="1" applyBorder="1" applyAlignment="1" applyProtection="1">
      <alignment/>
      <protection/>
    </xf>
    <xf numFmtId="0" fontId="0" fillId="2" borderId="52" xfId="0" applyFill="1" applyBorder="1" applyAlignment="1" applyProtection="1">
      <alignment/>
      <protection/>
    </xf>
    <xf numFmtId="2" fontId="4" fillId="2" borderId="53" xfId="0" applyNumberFormat="1" applyFont="1" applyFill="1" applyBorder="1" applyAlignment="1" applyProtection="1">
      <alignment/>
      <protection/>
    </xf>
    <xf numFmtId="0" fontId="6" fillId="2" borderId="53" xfId="0" applyFont="1" applyFill="1" applyBorder="1" applyAlignment="1" applyProtection="1">
      <alignment/>
      <protection/>
    </xf>
    <xf numFmtId="0" fontId="1" fillId="2" borderId="53" xfId="0" applyFont="1" applyFill="1" applyBorder="1" applyAlignment="1" applyProtection="1">
      <alignment/>
      <protection/>
    </xf>
    <xf numFmtId="2" fontId="4" fillId="2" borderId="52" xfId="0" applyNumberFormat="1" applyFont="1" applyFill="1" applyBorder="1" applyAlignment="1" applyProtection="1">
      <alignment/>
      <protection/>
    </xf>
    <xf numFmtId="0" fontId="6" fillId="2" borderId="52" xfId="0" applyFont="1" applyFill="1" applyBorder="1" applyAlignment="1" applyProtection="1">
      <alignment/>
      <protection/>
    </xf>
    <xf numFmtId="0" fontId="1" fillId="2" borderId="52" xfId="0" applyFont="1" applyFill="1" applyBorder="1" applyAlignment="1" applyProtection="1">
      <alignment/>
      <protection/>
    </xf>
    <xf numFmtId="2" fontId="14" fillId="2" borderId="54" xfId="0" applyNumberFormat="1" applyFont="1" applyFill="1" applyBorder="1" applyAlignment="1" applyProtection="1">
      <alignment/>
      <protection/>
    </xf>
    <xf numFmtId="0" fontId="15" fillId="2" borderId="54" xfId="0" applyFont="1" applyFill="1" applyBorder="1" applyAlignment="1" applyProtection="1">
      <alignment/>
      <protection locked="0"/>
    </xf>
    <xf numFmtId="0" fontId="0" fillId="2" borderId="53" xfId="0" applyFill="1" applyBorder="1" applyAlignment="1" applyProtection="1">
      <alignment/>
      <protection/>
    </xf>
    <xf numFmtId="0" fontId="1" fillId="2" borderId="53" xfId="0" applyFont="1" applyFill="1" applyBorder="1" applyAlignment="1" applyProtection="1">
      <alignment/>
      <protection/>
    </xf>
    <xf numFmtId="0" fontId="13" fillId="2" borderId="54" xfId="0" applyFont="1" applyFill="1" applyBorder="1" applyAlignment="1" applyProtection="1">
      <alignment/>
      <protection/>
    </xf>
    <xf numFmtId="172" fontId="13" fillId="2" borderId="54" xfId="0" applyNumberFormat="1" applyFont="1" applyFill="1" applyBorder="1" applyAlignment="1" applyProtection="1">
      <alignment/>
      <protection/>
    </xf>
    <xf numFmtId="14" fontId="6" fillId="2" borderId="49" xfId="0" applyNumberFormat="1" applyFont="1" applyFill="1" applyBorder="1" applyAlignment="1" applyProtection="1">
      <alignment/>
      <protection locked="0"/>
    </xf>
    <xf numFmtId="0" fontId="1" fillId="2" borderId="55" xfId="0" applyFont="1" applyFill="1" applyBorder="1" applyAlignment="1" applyProtection="1">
      <alignment/>
      <protection/>
    </xf>
    <xf numFmtId="0" fontId="1" fillId="4" borderId="56" xfId="0" applyFont="1" applyFill="1" applyBorder="1" applyAlignment="1" applyProtection="1">
      <alignment/>
      <protection/>
    </xf>
    <xf numFmtId="0" fontId="1" fillId="2" borderId="57" xfId="0" applyFont="1" applyFill="1" applyBorder="1" applyAlignment="1" applyProtection="1">
      <alignment/>
      <protection/>
    </xf>
    <xf numFmtId="0" fontId="1" fillId="2" borderId="58" xfId="0" applyFont="1" applyFill="1" applyBorder="1" applyAlignment="1" applyProtection="1">
      <alignment/>
      <protection/>
    </xf>
    <xf numFmtId="0" fontId="1" fillId="2" borderId="25" xfId="0" applyFont="1" applyFill="1" applyBorder="1" applyAlignment="1" applyProtection="1">
      <alignment horizontal="center"/>
      <protection/>
    </xf>
    <xf numFmtId="0" fontId="1" fillId="4" borderId="56" xfId="0" applyFont="1" applyFill="1" applyBorder="1" applyAlignment="1" applyProtection="1">
      <alignment horizontal="center"/>
      <protection/>
    </xf>
    <xf numFmtId="0" fontId="3" fillId="2" borderId="59" xfId="0" applyFont="1" applyFill="1" applyBorder="1" applyAlignment="1" applyProtection="1">
      <alignment/>
      <protection locked="0"/>
    </xf>
    <xf numFmtId="0" fontId="3" fillId="2" borderId="60" xfId="0" applyFont="1" applyFill="1" applyBorder="1" applyAlignment="1" applyProtection="1">
      <alignment/>
      <protection locked="0"/>
    </xf>
    <xf numFmtId="4" fontId="2" fillId="2" borderId="1" xfId="0" applyNumberFormat="1" applyFont="1" applyFill="1" applyBorder="1" applyAlignment="1" applyProtection="1">
      <alignment/>
      <protection/>
    </xf>
    <xf numFmtId="4" fontId="2" fillId="2" borderId="3" xfId="0" applyNumberFormat="1" applyFont="1" applyFill="1" applyBorder="1" applyAlignment="1" applyProtection="1">
      <alignment/>
      <protection/>
    </xf>
    <xf numFmtId="2" fontId="4" fillId="4" borderId="56" xfId="0" applyNumberFormat="1" applyFont="1" applyFill="1" applyBorder="1" applyAlignment="1" applyProtection="1">
      <alignment/>
      <protection/>
    </xf>
    <xf numFmtId="4" fontId="2" fillId="2" borderId="61" xfId="0" applyNumberFormat="1" applyFont="1" applyFill="1" applyBorder="1" applyAlignment="1" applyProtection="1">
      <alignment/>
      <protection/>
    </xf>
    <xf numFmtId="174" fontId="3" fillId="2" borderId="62" xfId="0" applyNumberFormat="1" applyFont="1" applyFill="1" applyBorder="1" applyAlignment="1" applyProtection="1">
      <alignment/>
      <protection locked="0"/>
    </xf>
    <xf numFmtId="4" fontId="4" fillId="2" borderId="31" xfId="0" applyNumberFormat="1" applyFont="1" applyFill="1" applyBorder="1" applyAlignment="1" applyProtection="1">
      <alignment/>
      <protection/>
    </xf>
    <xf numFmtId="4" fontId="2" fillId="2" borderId="63" xfId="0" applyNumberFormat="1" applyFont="1" applyFill="1" applyBorder="1" applyAlignment="1" applyProtection="1">
      <alignment/>
      <protection/>
    </xf>
    <xf numFmtId="4" fontId="2" fillId="2" borderId="64" xfId="0" applyNumberFormat="1" applyFont="1" applyFill="1" applyBorder="1" applyAlignment="1" applyProtection="1">
      <alignment/>
      <protection/>
    </xf>
    <xf numFmtId="4" fontId="4" fillId="2" borderId="32" xfId="0" applyNumberFormat="1" applyFont="1" applyFill="1" applyBorder="1" applyAlignment="1" applyProtection="1">
      <alignment/>
      <protection/>
    </xf>
    <xf numFmtId="0" fontId="3" fillId="2" borderId="65" xfId="0" applyFont="1" applyFill="1" applyBorder="1" applyAlignment="1" applyProtection="1">
      <alignment/>
      <protection locked="0"/>
    </xf>
    <xf numFmtId="0" fontId="3" fillId="2" borderId="66" xfId="0" applyFont="1" applyFill="1" applyBorder="1" applyAlignment="1" applyProtection="1">
      <alignment/>
      <protection locked="0"/>
    </xf>
    <xf numFmtId="0" fontId="3" fillId="2" borderId="64" xfId="0" applyFont="1" applyFill="1" applyBorder="1" applyAlignment="1" applyProtection="1">
      <alignment/>
      <protection locked="0"/>
    </xf>
    <xf numFmtId="0" fontId="3" fillId="2" borderId="67" xfId="0" applyFont="1" applyFill="1" applyBorder="1" applyAlignment="1" applyProtection="1">
      <alignment/>
      <protection locked="0"/>
    </xf>
    <xf numFmtId="0" fontId="3" fillId="2" borderId="63" xfId="0" applyFont="1" applyFill="1" applyBorder="1" applyAlignment="1" applyProtection="1">
      <alignment/>
      <protection locked="0"/>
    </xf>
    <xf numFmtId="4" fontId="2" fillId="2" borderId="68" xfId="0" applyNumberFormat="1" applyFont="1" applyFill="1" applyBorder="1" applyAlignment="1" applyProtection="1">
      <alignment/>
      <protection/>
    </xf>
    <xf numFmtId="4" fontId="2" fillId="2" borderId="69" xfId="0" applyNumberFormat="1" applyFont="1" applyFill="1" applyBorder="1" applyAlignment="1" applyProtection="1">
      <alignment/>
      <protection/>
    </xf>
    <xf numFmtId="4" fontId="4" fillId="2" borderId="22" xfId="0" applyNumberFormat="1" applyFont="1" applyFill="1" applyBorder="1" applyAlignment="1" applyProtection="1">
      <alignment/>
      <protection/>
    </xf>
    <xf numFmtId="0" fontId="0" fillId="2" borderId="70" xfId="0" applyFill="1" applyBorder="1" applyAlignment="1" applyProtection="1">
      <alignment/>
      <protection/>
    </xf>
    <xf numFmtId="0" fontId="3" fillId="2" borderId="71" xfId="0" applyFont="1" applyFill="1" applyBorder="1" applyAlignment="1" applyProtection="1">
      <alignment/>
      <protection/>
    </xf>
    <xf numFmtId="2" fontId="7" fillId="4" borderId="56" xfId="0" applyNumberFormat="1" applyFont="1" applyFill="1" applyBorder="1" applyAlignment="1" applyProtection="1">
      <alignment/>
      <protection/>
    </xf>
    <xf numFmtId="0" fontId="12" fillId="2" borderId="5" xfId="0" applyFont="1" applyFill="1" applyBorder="1" applyAlignment="1" applyProtection="1">
      <alignment/>
      <protection/>
    </xf>
    <xf numFmtId="0" fontId="4" fillId="2" borderId="53" xfId="0" applyFont="1" applyFill="1" applyBorder="1" applyAlignment="1" applyProtection="1">
      <alignment/>
      <protection/>
    </xf>
    <xf numFmtId="0" fontId="6" fillId="2" borderId="53" xfId="0" applyFont="1" applyFill="1" applyBorder="1" applyAlignment="1" applyProtection="1">
      <alignment/>
      <protection/>
    </xf>
    <xf numFmtId="0" fontId="4" fillId="2" borderId="52" xfId="0" applyFont="1" applyFill="1" applyBorder="1" applyAlignment="1" applyProtection="1">
      <alignment/>
      <protection/>
    </xf>
    <xf numFmtId="0" fontId="6" fillId="2" borderId="52" xfId="0" applyFont="1" applyFill="1" applyBorder="1" applyAlignment="1" applyProtection="1">
      <alignment/>
      <protection/>
    </xf>
    <xf numFmtId="0" fontId="11" fillId="2" borderId="54" xfId="0" applyFont="1" applyFill="1" applyBorder="1" applyAlignment="1" applyProtection="1">
      <alignment/>
      <protection/>
    </xf>
    <xf numFmtId="0" fontId="14" fillId="2" borderId="54" xfId="0" applyFont="1" applyFill="1" applyBorder="1" applyAlignment="1" applyProtection="1">
      <alignment/>
      <protection/>
    </xf>
    <xf numFmtId="172" fontId="13" fillId="2" borderId="54" xfId="0" applyNumberFormat="1" applyFont="1" applyFill="1" applyBorder="1" applyAlignment="1" applyProtection="1">
      <alignment/>
      <protection/>
    </xf>
    <xf numFmtId="173" fontId="3" fillId="2" borderId="3" xfId="0" applyNumberFormat="1" applyFont="1" applyFill="1" applyBorder="1" applyAlignment="1" applyProtection="1">
      <alignment/>
      <protection locked="0"/>
    </xf>
    <xf numFmtId="4" fontId="2" fillId="2" borderId="72" xfId="0" applyNumberFormat="1" applyFont="1" applyFill="1" applyBorder="1" applyAlignment="1" applyProtection="1">
      <alignment/>
      <protection/>
    </xf>
    <xf numFmtId="4" fontId="2" fillId="2" borderId="73" xfId="0" applyNumberFormat="1" applyFont="1" applyFill="1" applyBorder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2" fontId="3" fillId="2" borderId="60" xfId="0" applyNumberFormat="1" applyFont="1" applyFill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/>
      <protection/>
    </xf>
    <xf numFmtId="2" fontId="3" fillId="2" borderId="64" xfId="0" applyNumberFormat="1" applyFont="1" applyFill="1" applyBorder="1" applyAlignment="1" applyProtection="1">
      <alignment/>
      <protection locked="0"/>
    </xf>
    <xf numFmtId="2" fontId="3" fillId="2" borderId="4" xfId="0" applyNumberFormat="1" applyFont="1" applyFill="1" applyBorder="1" applyAlignment="1" applyProtection="1">
      <alignment/>
      <protection locked="0"/>
    </xf>
    <xf numFmtId="2" fontId="3" fillId="2" borderId="62" xfId="0" applyNumberFormat="1" applyFont="1" applyFill="1" applyBorder="1" applyAlignment="1" applyProtection="1">
      <alignment/>
      <protection locked="0"/>
    </xf>
    <xf numFmtId="0" fontId="2" fillId="2" borderId="64" xfId="0" applyFont="1" applyFill="1" applyBorder="1" applyAlignment="1" applyProtection="1">
      <alignment/>
      <protection/>
    </xf>
    <xf numFmtId="2" fontId="3" fillId="2" borderId="66" xfId="0" applyNumberFormat="1" applyFont="1" applyFill="1" applyBorder="1" applyAlignment="1" applyProtection="1">
      <alignment/>
      <protection locked="0"/>
    </xf>
    <xf numFmtId="0" fontId="2" fillId="2" borderId="69" xfId="0" applyFont="1" applyFill="1" applyBorder="1" applyAlignment="1" applyProtection="1">
      <alignment/>
      <protection/>
    </xf>
    <xf numFmtId="0" fontId="9" fillId="2" borderId="53" xfId="0" applyFont="1" applyFill="1" applyBorder="1" applyAlignment="1" applyProtection="1">
      <alignment/>
      <protection/>
    </xf>
    <xf numFmtId="174" fontId="4" fillId="2" borderId="53" xfId="0" applyNumberFormat="1" applyFont="1" applyFill="1" applyBorder="1" applyAlignment="1" applyProtection="1">
      <alignment/>
      <protection/>
    </xf>
    <xf numFmtId="174" fontId="4" fillId="2" borderId="52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4" fontId="4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174" fontId="14" fillId="2" borderId="54" xfId="0" applyNumberFormat="1" applyFont="1" applyFill="1" applyBorder="1" applyAlignment="1" applyProtection="1">
      <alignment/>
      <protection/>
    </xf>
    <xf numFmtId="0" fontId="1" fillId="2" borderId="42" xfId="0" applyFont="1" applyFill="1" applyBorder="1" applyAlignment="1" applyProtection="1">
      <alignment/>
      <protection/>
    </xf>
    <xf numFmtId="0" fontId="1" fillId="2" borderId="43" xfId="0" applyFont="1" applyFill="1" applyBorder="1" applyAlignment="1" applyProtection="1">
      <alignment/>
      <protection/>
    </xf>
    <xf numFmtId="0" fontId="1" fillId="2" borderId="44" xfId="0" applyFont="1" applyFill="1" applyBorder="1" applyAlignment="1" applyProtection="1">
      <alignment horizontal="center"/>
      <protection/>
    </xf>
    <xf numFmtId="2" fontId="4" fillId="2" borderId="45" xfId="0" applyNumberFormat="1" applyFont="1" applyFill="1" applyBorder="1" applyAlignment="1" applyProtection="1">
      <alignment/>
      <protection/>
    </xf>
    <xf numFmtId="2" fontId="7" fillId="2" borderId="46" xfId="0" applyNumberFormat="1" applyFont="1" applyFill="1" applyBorder="1" applyAlignment="1" applyProtection="1">
      <alignment/>
      <protection/>
    </xf>
    <xf numFmtId="0" fontId="0" fillId="2" borderId="74" xfId="0" applyFill="1" applyBorder="1" applyAlignment="1" applyProtection="1">
      <alignment/>
      <protection locked="0"/>
    </xf>
    <xf numFmtId="0" fontId="0" fillId="2" borderId="75" xfId="0" applyFill="1" applyBorder="1" applyAlignment="1" applyProtection="1">
      <alignment/>
      <protection locked="0"/>
    </xf>
    <xf numFmtId="0" fontId="19" fillId="2" borderId="0" xfId="0" applyFont="1" applyFill="1" applyAlignment="1" applyProtection="1">
      <alignment/>
      <protection/>
    </xf>
    <xf numFmtId="0" fontId="18" fillId="2" borderId="54" xfId="0" applyFont="1" applyFill="1" applyBorder="1" applyAlignment="1" applyProtection="1">
      <alignment/>
      <protection locked="0"/>
    </xf>
    <xf numFmtId="0" fontId="18" fillId="2" borderId="54" xfId="0" applyFont="1" applyFill="1" applyBorder="1" applyAlignment="1" applyProtection="1">
      <alignment/>
      <protection locked="0"/>
    </xf>
    <xf numFmtId="0" fontId="1" fillId="2" borderId="76" xfId="0" applyFont="1" applyFill="1" applyBorder="1" applyAlignment="1" applyProtection="1">
      <alignment horizontal="center"/>
      <protection/>
    </xf>
    <xf numFmtId="0" fontId="1" fillId="2" borderId="77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78" xfId="0" applyFont="1" applyFill="1" applyBorder="1" applyAlignment="1" applyProtection="1">
      <alignment horizontal="center"/>
      <protection/>
    </xf>
    <xf numFmtId="14" fontId="6" fillId="2" borderId="5" xfId="0" applyNumberFormat="1" applyFont="1" applyFill="1" applyBorder="1" applyAlignment="1" applyProtection="1">
      <alignment horizontal="center"/>
      <protection locked="0"/>
    </xf>
    <xf numFmtId="0" fontId="6" fillId="2" borderId="5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B38" sqref="B38"/>
    </sheetView>
  </sheetViews>
  <sheetFormatPr defaultColWidth="9.140625" defaultRowHeight="12.75"/>
  <cols>
    <col min="1" max="1" width="2.28125" style="6" customWidth="1"/>
    <col min="2" max="2" width="15.00390625" style="6" customWidth="1"/>
    <col min="3" max="3" width="7.00390625" style="6" bestFit="1" customWidth="1"/>
    <col min="4" max="4" width="9.7109375" style="6" customWidth="1"/>
    <col min="5" max="5" width="11.7109375" style="6" customWidth="1"/>
    <col min="6" max="6" width="10.28125" style="6" customWidth="1"/>
    <col min="7" max="7" width="9.7109375" style="6" customWidth="1"/>
    <col min="8" max="8" width="9.8515625" style="6" bestFit="1" customWidth="1"/>
    <col min="9" max="9" width="10.28125" style="6" customWidth="1"/>
    <col min="10" max="10" width="7.140625" style="6" bestFit="1" customWidth="1"/>
    <col min="11" max="11" width="7.00390625" style="6" bestFit="1" customWidth="1"/>
    <col min="12" max="12" width="7.8515625" style="6" bestFit="1" customWidth="1"/>
    <col min="13" max="13" width="9.7109375" style="6" customWidth="1"/>
    <col min="14" max="14" width="7.8515625" style="6" bestFit="1" customWidth="1"/>
    <col min="15" max="15" width="7.00390625" style="6" customWidth="1"/>
    <col min="16" max="16" width="7.8515625" style="6" bestFit="1" customWidth="1"/>
    <col min="17" max="17" width="5.57421875" style="6" customWidth="1"/>
    <col min="18" max="18" width="2.57421875" style="6" customWidth="1"/>
    <col min="19" max="16384" width="9.140625" style="6" customWidth="1"/>
  </cols>
  <sheetData>
    <row r="1" spans="1:19" ht="12.75">
      <c r="A1" s="49" t="s">
        <v>37</v>
      </c>
      <c r="B1" s="50"/>
      <c r="C1" s="50"/>
      <c r="D1" s="50"/>
      <c r="E1" s="50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3.5" thickBot="1">
      <c r="A2" s="51" t="s">
        <v>38</v>
      </c>
      <c r="B2" s="5"/>
      <c r="C2" s="5"/>
      <c r="D2" s="5"/>
      <c r="E2" s="5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3.5" thickBot="1">
      <c r="A3" s="51" t="s">
        <v>39</v>
      </c>
      <c r="B3" s="5"/>
      <c r="C3" s="5"/>
      <c r="D3" s="5"/>
      <c r="E3" s="5"/>
      <c r="F3" s="5"/>
      <c r="G3" s="5"/>
      <c r="H3" s="5"/>
      <c r="I3" s="5"/>
      <c r="J3" s="5"/>
      <c r="K3" s="7" t="s">
        <v>36</v>
      </c>
      <c r="L3" s="154" t="s">
        <v>84</v>
      </c>
      <c r="M3" s="155"/>
      <c r="N3" s="5"/>
      <c r="O3" s="5"/>
      <c r="P3" s="5"/>
      <c r="Q3" s="5"/>
      <c r="R3" s="5"/>
      <c r="S3" s="5"/>
    </row>
    <row r="4" spans="1:19" ht="12.75">
      <c r="A4" s="52" t="s">
        <v>40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2" t="s">
        <v>41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2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3" t="s">
        <v>43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3.25">
      <c r="A8" s="5"/>
      <c r="B8" s="5"/>
      <c r="C8" s="5"/>
      <c r="D8" s="5"/>
      <c r="E8" s="5"/>
      <c r="F8" s="5"/>
      <c r="G8" s="61" t="s">
        <v>33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8">
      <c r="A9" s="5"/>
      <c r="B9" s="5"/>
      <c r="C9" s="5"/>
      <c r="D9" s="5"/>
      <c r="E9" s="5"/>
      <c r="F9" s="5"/>
      <c r="G9" s="62" t="s">
        <v>34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3.5" thickBot="1">
      <c r="A11" s="5"/>
      <c r="B11" s="8" t="s">
        <v>58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3.5" thickTop="1">
      <c r="A12" s="5"/>
      <c r="B12" s="9" t="s">
        <v>0</v>
      </c>
      <c r="C12" s="10" t="s">
        <v>1</v>
      </c>
      <c r="D12" s="11" t="s">
        <v>2</v>
      </c>
      <c r="E12" s="12" t="s">
        <v>25</v>
      </c>
      <c r="F12" s="13" t="s">
        <v>4</v>
      </c>
      <c r="G12" s="14" t="s">
        <v>5</v>
      </c>
      <c r="H12" s="14" t="s">
        <v>8</v>
      </c>
      <c r="I12" s="14" t="s">
        <v>5</v>
      </c>
      <c r="J12" s="14" t="s">
        <v>18</v>
      </c>
      <c r="K12" s="15" t="s">
        <v>11</v>
      </c>
      <c r="L12" s="54" t="s">
        <v>15</v>
      </c>
      <c r="M12" s="16" t="s">
        <v>22</v>
      </c>
      <c r="N12" s="150" t="s">
        <v>23</v>
      </c>
      <c r="O12" s="151"/>
      <c r="P12" s="152" t="s">
        <v>24</v>
      </c>
      <c r="Q12" s="153"/>
      <c r="R12" s="5"/>
      <c r="S12" s="5"/>
    </row>
    <row r="13" spans="1:19" ht="15" thickBot="1">
      <c r="A13" s="5"/>
      <c r="B13" s="17"/>
      <c r="C13" s="18" t="s">
        <v>30</v>
      </c>
      <c r="D13" s="19" t="s">
        <v>32</v>
      </c>
      <c r="E13" s="20" t="s">
        <v>26</v>
      </c>
      <c r="F13" s="21"/>
      <c r="G13" s="22" t="s">
        <v>6</v>
      </c>
      <c r="H13" s="22" t="s">
        <v>9</v>
      </c>
      <c r="I13" s="22" t="s">
        <v>16</v>
      </c>
      <c r="J13" s="22"/>
      <c r="K13" s="23" t="s">
        <v>12</v>
      </c>
      <c r="L13" s="55" t="s">
        <v>21</v>
      </c>
      <c r="M13" s="24" t="s">
        <v>17</v>
      </c>
      <c r="N13" s="25" t="s">
        <v>69</v>
      </c>
      <c r="O13" s="26" t="s">
        <v>27</v>
      </c>
      <c r="P13" s="25" t="s">
        <v>69</v>
      </c>
      <c r="Q13" s="26" t="s">
        <v>27</v>
      </c>
      <c r="R13" s="5"/>
      <c r="S13" s="5"/>
    </row>
    <row r="14" spans="1:19" ht="14.25" thickBot="1" thickTop="1">
      <c r="A14" s="5"/>
      <c r="B14" s="27" t="s">
        <v>35</v>
      </c>
      <c r="C14" s="28" t="s">
        <v>31</v>
      </c>
      <c r="D14" s="29" t="s">
        <v>26</v>
      </c>
      <c r="E14" s="29" t="s">
        <v>3</v>
      </c>
      <c r="F14" s="30" t="s">
        <v>14</v>
      </c>
      <c r="G14" s="29" t="s">
        <v>7</v>
      </c>
      <c r="H14" s="29" t="s">
        <v>10</v>
      </c>
      <c r="I14" s="29" t="s">
        <v>17</v>
      </c>
      <c r="J14" s="29" t="s">
        <v>19</v>
      </c>
      <c r="K14" s="31" t="s">
        <v>13</v>
      </c>
      <c r="L14" s="56" t="s">
        <v>20</v>
      </c>
      <c r="M14" s="30" t="s">
        <v>29</v>
      </c>
      <c r="N14" s="32" t="s">
        <v>28</v>
      </c>
      <c r="O14" s="33" t="s">
        <v>67</v>
      </c>
      <c r="P14" s="32" t="s">
        <v>28</v>
      </c>
      <c r="Q14" s="34" t="s">
        <v>67</v>
      </c>
      <c r="R14" s="5"/>
      <c r="S14" s="5"/>
    </row>
    <row r="15" spans="1:19" ht="13.5" thickTop="1">
      <c r="A15" s="5"/>
      <c r="B15" s="145"/>
      <c r="C15" s="59">
        <v>0</v>
      </c>
      <c r="D15" s="1">
        <v>0</v>
      </c>
      <c r="E15" s="90">
        <f>C15*D15</f>
        <v>0</v>
      </c>
      <c r="F15" s="2">
        <v>0</v>
      </c>
      <c r="G15" s="91">
        <f>E15*F15</f>
        <v>0</v>
      </c>
      <c r="H15" s="118">
        <v>0</v>
      </c>
      <c r="I15" s="91">
        <f>G15*H15</f>
        <v>0</v>
      </c>
      <c r="J15" s="3">
        <v>0</v>
      </c>
      <c r="K15" s="4">
        <v>0</v>
      </c>
      <c r="L15" s="57" t="e">
        <f aca="true" t="shared" si="0" ref="L15:L25">Sabit*H15*J15*K15/100</f>
        <v>#N/A</v>
      </c>
      <c r="M15" s="93">
        <f>I15*J15/60</f>
        <v>0</v>
      </c>
      <c r="N15" s="94">
        <v>0</v>
      </c>
      <c r="O15" s="35">
        <f>N15*M15/10000</f>
        <v>0</v>
      </c>
      <c r="P15" s="94">
        <v>0</v>
      </c>
      <c r="Q15" s="35">
        <f>P15*M15/10000</f>
        <v>0</v>
      </c>
      <c r="R15" s="5"/>
      <c r="S15" s="5"/>
    </row>
    <row r="16" spans="1:19" ht="12.75">
      <c r="A16" s="5"/>
      <c r="B16" s="146"/>
      <c r="C16" s="59">
        <v>0</v>
      </c>
      <c r="D16" s="1">
        <v>0</v>
      </c>
      <c r="E16" s="96">
        <f aca="true" t="shared" si="1" ref="E16:E25">C16*D16</f>
        <v>0</v>
      </c>
      <c r="F16" s="2">
        <v>0</v>
      </c>
      <c r="G16" s="97">
        <f aca="true" t="shared" si="2" ref="G16:G25">E16*F16</f>
        <v>0</v>
      </c>
      <c r="H16" s="118">
        <v>0</v>
      </c>
      <c r="I16" s="97">
        <f aca="true" t="shared" si="3" ref="I16:I25">G16*H16</f>
        <v>0</v>
      </c>
      <c r="J16" s="3">
        <v>0</v>
      </c>
      <c r="K16" s="4">
        <v>0</v>
      </c>
      <c r="L16" s="57" t="e">
        <f t="shared" si="0"/>
        <v>#N/A</v>
      </c>
      <c r="M16" s="119">
        <f aca="true" t="shared" si="4" ref="M16:M23">I16*J16/60</f>
        <v>0</v>
      </c>
      <c r="N16" s="94">
        <v>0</v>
      </c>
      <c r="O16" s="36">
        <f aca="true" t="shared" si="5" ref="O16:O25">N16*M16/10000</f>
        <v>0</v>
      </c>
      <c r="P16" s="94">
        <v>0</v>
      </c>
      <c r="Q16" s="36">
        <f aca="true" t="shared" si="6" ref="Q16:Q25">P16*M16/10000</f>
        <v>0</v>
      </c>
      <c r="R16" s="5"/>
      <c r="S16" s="5"/>
    </row>
    <row r="17" spans="1:19" ht="12.75">
      <c r="A17" s="5"/>
      <c r="B17" s="146"/>
      <c r="C17" s="59">
        <v>0</v>
      </c>
      <c r="D17" s="1">
        <v>0</v>
      </c>
      <c r="E17" s="96">
        <f t="shared" si="1"/>
        <v>0</v>
      </c>
      <c r="F17" s="2">
        <v>0</v>
      </c>
      <c r="G17" s="97">
        <f t="shared" si="2"/>
        <v>0</v>
      </c>
      <c r="H17" s="118">
        <v>0</v>
      </c>
      <c r="I17" s="97">
        <f t="shared" si="3"/>
        <v>0</v>
      </c>
      <c r="J17" s="3">
        <v>0</v>
      </c>
      <c r="K17" s="4">
        <v>0</v>
      </c>
      <c r="L17" s="57" t="e">
        <f t="shared" si="0"/>
        <v>#N/A</v>
      </c>
      <c r="M17" s="119">
        <f t="shared" si="4"/>
        <v>0</v>
      </c>
      <c r="N17" s="94">
        <v>0</v>
      </c>
      <c r="O17" s="36">
        <f t="shared" si="5"/>
        <v>0</v>
      </c>
      <c r="P17" s="94">
        <v>0</v>
      </c>
      <c r="Q17" s="36">
        <f t="shared" si="6"/>
        <v>0</v>
      </c>
      <c r="R17" s="5"/>
      <c r="S17" s="5"/>
    </row>
    <row r="18" spans="1:19" ht="12.75">
      <c r="A18" s="5"/>
      <c r="B18" s="146"/>
      <c r="C18" s="59">
        <v>0</v>
      </c>
      <c r="D18" s="1">
        <v>0</v>
      </c>
      <c r="E18" s="96">
        <f t="shared" si="1"/>
        <v>0</v>
      </c>
      <c r="F18" s="2">
        <v>0</v>
      </c>
      <c r="G18" s="97">
        <f t="shared" si="2"/>
        <v>0</v>
      </c>
      <c r="H18" s="118">
        <v>0</v>
      </c>
      <c r="I18" s="97">
        <f t="shared" si="3"/>
        <v>0</v>
      </c>
      <c r="J18" s="3">
        <v>0</v>
      </c>
      <c r="K18" s="4">
        <v>0</v>
      </c>
      <c r="L18" s="57" t="e">
        <f t="shared" si="0"/>
        <v>#N/A</v>
      </c>
      <c r="M18" s="119">
        <f t="shared" si="4"/>
        <v>0</v>
      </c>
      <c r="N18" s="94">
        <v>0</v>
      </c>
      <c r="O18" s="36">
        <f t="shared" si="5"/>
        <v>0</v>
      </c>
      <c r="P18" s="94">
        <v>0</v>
      </c>
      <c r="Q18" s="36">
        <f t="shared" si="6"/>
        <v>0</v>
      </c>
      <c r="R18" s="5"/>
      <c r="S18" s="5"/>
    </row>
    <row r="19" spans="1:19" ht="12.75">
      <c r="A19" s="5"/>
      <c r="B19" s="146"/>
      <c r="C19" s="59">
        <v>0</v>
      </c>
      <c r="D19" s="1">
        <v>0</v>
      </c>
      <c r="E19" s="96">
        <f t="shared" si="1"/>
        <v>0</v>
      </c>
      <c r="F19" s="2">
        <v>0</v>
      </c>
      <c r="G19" s="97">
        <f t="shared" si="2"/>
        <v>0</v>
      </c>
      <c r="H19" s="118">
        <v>0</v>
      </c>
      <c r="I19" s="97">
        <f t="shared" si="3"/>
        <v>0</v>
      </c>
      <c r="J19" s="3">
        <v>0</v>
      </c>
      <c r="K19" s="4">
        <v>0</v>
      </c>
      <c r="L19" s="57" t="e">
        <f t="shared" si="0"/>
        <v>#N/A</v>
      </c>
      <c r="M19" s="119">
        <f t="shared" si="4"/>
        <v>0</v>
      </c>
      <c r="N19" s="94">
        <v>0</v>
      </c>
      <c r="O19" s="36">
        <f t="shared" si="5"/>
        <v>0</v>
      </c>
      <c r="P19" s="94">
        <v>0</v>
      </c>
      <c r="Q19" s="36">
        <f t="shared" si="6"/>
        <v>0</v>
      </c>
      <c r="R19" s="5"/>
      <c r="S19" s="5"/>
    </row>
    <row r="20" spans="1:19" ht="12.75">
      <c r="A20" s="5"/>
      <c r="B20" s="146"/>
      <c r="C20" s="59">
        <v>0</v>
      </c>
      <c r="D20" s="1">
        <v>0</v>
      </c>
      <c r="E20" s="96">
        <f t="shared" si="1"/>
        <v>0</v>
      </c>
      <c r="F20" s="2">
        <v>0</v>
      </c>
      <c r="G20" s="97">
        <f t="shared" si="2"/>
        <v>0</v>
      </c>
      <c r="H20" s="118">
        <v>0</v>
      </c>
      <c r="I20" s="97">
        <f t="shared" si="3"/>
        <v>0</v>
      </c>
      <c r="J20" s="3">
        <v>0</v>
      </c>
      <c r="K20" s="4">
        <v>0</v>
      </c>
      <c r="L20" s="57" t="e">
        <f t="shared" si="0"/>
        <v>#N/A</v>
      </c>
      <c r="M20" s="119">
        <f t="shared" si="4"/>
        <v>0</v>
      </c>
      <c r="N20" s="94">
        <v>0</v>
      </c>
      <c r="O20" s="36">
        <f t="shared" si="5"/>
        <v>0</v>
      </c>
      <c r="P20" s="94">
        <v>0</v>
      </c>
      <c r="Q20" s="36">
        <f t="shared" si="6"/>
        <v>0</v>
      </c>
      <c r="R20" s="5"/>
      <c r="S20" s="5"/>
    </row>
    <row r="21" spans="1:19" ht="12.75">
      <c r="A21" s="5"/>
      <c r="B21" s="146"/>
      <c r="C21" s="59">
        <v>0</v>
      </c>
      <c r="D21" s="1">
        <v>0</v>
      </c>
      <c r="E21" s="96">
        <f t="shared" si="1"/>
        <v>0</v>
      </c>
      <c r="F21" s="2">
        <v>0</v>
      </c>
      <c r="G21" s="97">
        <f t="shared" si="2"/>
        <v>0</v>
      </c>
      <c r="H21" s="118">
        <v>0</v>
      </c>
      <c r="I21" s="97">
        <f t="shared" si="3"/>
        <v>0</v>
      </c>
      <c r="J21" s="3">
        <v>0</v>
      </c>
      <c r="K21" s="4">
        <v>0</v>
      </c>
      <c r="L21" s="57" t="e">
        <f t="shared" si="0"/>
        <v>#N/A</v>
      </c>
      <c r="M21" s="119">
        <f t="shared" si="4"/>
        <v>0</v>
      </c>
      <c r="N21" s="94">
        <v>0</v>
      </c>
      <c r="O21" s="36">
        <f t="shared" si="5"/>
        <v>0</v>
      </c>
      <c r="P21" s="94">
        <v>0</v>
      </c>
      <c r="Q21" s="36">
        <f t="shared" si="6"/>
        <v>0</v>
      </c>
      <c r="R21" s="5"/>
      <c r="S21" s="5"/>
    </row>
    <row r="22" spans="1:19" ht="12.75">
      <c r="A22" s="5"/>
      <c r="B22" s="146"/>
      <c r="C22" s="59">
        <v>0</v>
      </c>
      <c r="D22" s="1">
        <v>0</v>
      </c>
      <c r="E22" s="96">
        <f t="shared" si="1"/>
        <v>0</v>
      </c>
      <c r="F22" s="2">
        <v>0</v>
      </c>
      <c r="G22" s="97">
        <f t="shared" si="2"/>
        <v>0</v>
      </c>
      <c r="H22" s="118">
        <v>0</v>
      </c>
      <c r="I22" s="97">
        <f t="shared" si="3"/>
        <v>0</v>
      </c>
      <c r="J22" s="3">
        <v>0</v>
      </c>
      <c r="K22" s="4">
        <v>0</v>
      </c>
      <c r="L22" s="57" t="e">
        <f t="shared" si="0"/>
        <v>#N/A</v>
      </c>
      <c r="M22" s="119">
        <f t="shared" si="4"/>
        <v>0</v>
      </c>
      <c r="N22" s="94">
        <v>0</v>
      </c>
      <c r="O22" s="36">
        <f t="shared" si="5"/>
        <v>0</v>
      </c>
      <c r="P22" s="94">
        <v>0</v>
      </c>
      <c r="Q22" s="36">
        <f t="shared" si="6"/>
        <v>0</v>
      </c>
      <c r="R22" s="5"/>
      <c r="S22" s="5"/>
    </row>
    <row r="23" spans="1:19" ht="12.75">
      <c r="A23" s="5"/>
      <c r="B23" s="146"/>
      <c r="C23" s="59">
        <v>0</v>
      </c>
      <c r="D23" s="1">
        <v>0</v>
      </c>
      <c r="E23" s="96">
        <f t="shared" si="1"/>
        <v>0</v>
      </c>
      <c r="F23" s="2">
        <v>0</v>
      </c>
      <c r="G23" s="97">
        <f t="shared" si="2"/>
        <v>0</v>
      </c>
      <c r="H23" s="118">
        <v>0</v>
      </c>
      <c r="I23" s="97">
        <f t="shared" si="3"/>
        <v>0</v>
      </c>
      <c r="J23" s="3">
        <v>0</v>
      </c>
      <c r="K23" s="4">
        <v>0</v>
      </c>
      <c r="L23" s="57" t="e">
        <f t="shared" si="0"/>
        <v>#N/A</v>
      </c>
      <c r="M23" s="119">
        <f t="shared" si="4"/>
        <v>0</v>
      </c>
      <c r="N23" s="94">
        <v>0</v>
      </c>
      <c r="O23" s="36">
        <f t="shared" si="5"/>
        <v>0</v>
      </c>
      <c r="P23" s="94">
        <v>0</v>
      </c>
      <c r="Q23" s="36">
        <f t="shared" si="6"/>
        <v>0</v>
      </c>
      <c r="R23" s="5"/>
      <c r="S23" s="5"/>
    </row>
    <row r="24" spans="1:19" ht="12.75">
      <c r="A24" s="5"/>
      <c r="B24" s="146"/>
      <c r="C24" s="59">
        <v>0</v>
      </c>
      <c r="D24" s="1">
        <v>0</v>
      </c>
      <c r="E24" s="104">
        <f t="shared" si="1"/>
        <v>0</v>
      </c>
      <c r="F24" s="2">
        <v>0</v>
      </c>
      <c r="G24" s="105">
        <f t="shared" si="2"/>
        <v>0</v>
      </c>
      <c r="H24" s="118">
        <v>0</v>
      </c>
      <c r="I24" s="105">
        <f t="shared" si="3"/>
        <v>0</v>
      </c>
      <c r="J24" s="3">
        <v>0</v>
      </c>
      <c r="K24" s="4">
        <v>0</v>
      </c>
      <c r="L24" s="57" t="e">
        <f t="shared" si="0"/>
        <v>#N/A</v>
      </c>
      <c r="M24" s="120">
        <f>I24*J24/60</f>
        <v>0</v>
      </c>
      <c r="N24" s="94">
        <v>0</v>
      </c>
      <c r="O24" s="37">
        <f t="shared" si="5"/>
        <v>0</v>
      </c>
      <c r="P24" s="94">
        <v>0</v>
      </c>
      <c r="Q24" s="37">
        <f t="shared" si="6"/>
        <v>0</v>
      </c>
      <c r="R24" s="5"/>
      <c r="S24" s="5"/>
    </row>
    <row r="25" spans="1:19" ht="12.75">
      <c r="A25" s="5"/>
      <c r="B25" s="146"/>
      <c r="C25" s="59">
        <v>0</v>
      </c>
      <c r="D25" s="1">
        <v>0</v>
      </c>
      <c r="E25" s="104">
        <f t="shared" si="1"/>
        <v>0</v>
      </c>
      <c r="F25" s="2">
        <v>0</v>
      </c>
      <c r="G25" s="105">
        <f t="shared" si="2"/>
        <v>0</v>
      </c>
      <c r="H25" s="118">
        <v>0</v>
      </c>
      <c r="I25" s="105">
        <f t="shared" si="3"/>
        <v>0</v>
      </c>
      <c r="J25" s="3">
        <v>0</v>
      </c>
      <c r="K25" s="4">
        <v>0</v>
      </c>
      <c r="L25" s="57" t="e">
        <f t="shared" si="0"/>
        <v>#N/A</v>
      </c>
      <c r="M25" s="120">
        <f>I25*J25/60</f>
        <v>0</v>
      </c>
      <c r="N25" s="94">
        <v>0</v>
      </c>
      <c r="O25" s="37">
        <f t="shared" si="5"/>
        <v>0</v>
      </c>
      <c r="P25" s="94">
        <v>0</v>
      </c>
      <c r="Q25" s="37">
        <f t="shared" si="6"/>
        <v>0</v>
      </c>
      <c r="R25" s="5"/>
      <c r="S25" s="5"/>
    </row>
    <row r="26" spans="1:19" ht="13.5" thickBot="1">
      <c r="A26" s="5"/>
      <c r="B26" s="38"/>
      <c r="C26" s="60"/>
      <c r="D26" s="39"/>
      <c r="E26" s="40"/>
      <c r="F26" s="39"/>
      <c r="G26" s="41"/>
      <c r="H26" s="39"/>
      <c r="I26" s="42"/>
      <c r="J26" s="39"/>
      <c r="K26" s="43"/>
      <c r="L26" s="58" t="s">
        <v>5</v>
      </c>
      <c r="M26" s="44">
        <f>SUM(M15:M25)</f>
        <v>0</v>
      </c>
      <c r="N26" s="45" t="s">
        <v>5</v>
      </c>
      <c r="O26" s="46">
        <f>SUM(O15:O25)</f>
        <v>0</v>
      </c>
      <c r="P26" s="47" t="s">
        <v>5</v>
      </c>
      <c r="Q26" s="48">
        <f>SUM(Q15:Q25)</f>
        <v>0</v>
      </c>
      <c r="R26" s="5"/>
      <c r="S26" s="5"/>
    </row>
    <row r="27" spans="1:19" ht="14.25" thickBot="1" thickTop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3.5" thickBot="1">
      <c r="A28" s="5"/>
      <c r="B28" s="64" t="s">
        <v>56</v>
      </c>
      <c r="C28" s="64" t="s">
        <v>57</v>
      </c>
      <c r="D28" s="63" t="s">
        <v>44</v>
      </c>
      <c r="E28" s="64" t="s">
        <v>45</v>
      </c>
      <c r="F28" s="65" t="s">
        <v>46</v>
      </c>
      <c r="G28" s="64" t="s">
        <v>68</v>
      </c>
      <c r="H28" s="66" t="s">
        <v>47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 hidden="1">
      <c r="A29" s="5"/>
      <c r="B29" s="78" t="s">
        <v>48</v>
      </c>
      <c r="C29" s="77">
        <v>1</v>
      </c>
      <c r="D29" s="69">
        <f aca="true" t="shared" si="7" ref="D29:D36">E29*F29*G29*H29</f>
        <v>0</v>
      </c>
      <c r="E29" s="70">
        <v>0</v>
      </c>
      <c r="F29" s="70">
        <v>0</v>
      </c>
      <c r="G29" s="70">
        <v>0</v>
      </c>
      <c r="H29" s="71">
        <v>0.6345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 hidden="1">
      <c r="A30" s="5"/>
      <c r="B30" s="67" t="s">
        <v>49</v>
      </c>
      <c r="C30" s="68">
        <v>2</v>
      </c>
      <c r="D30" s="72">
        <f>E30*F30*G30*H30</f>
        <v>0</v>
      </c>
      <c r="E30" s="73">
        <v>0</v>
      </c>
      <c r="F30" s="73">
        <v>0</v>
      </c>
      <c r="G30" s="73">
        <v>0</v>
      </c>
      <c r="H30" s="74">
        <v>0.2049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 hidden="1">
      <c r="A31" s="5"/>
      <c r="B31" s="67" t="s">
        <v>50</v>
      </c>
      <c r="C31" s="68">
        <v>1</v>
      </c>
      <c r="D31" s="72">
        <f t="shared" si="7"/>
        <v>0</v>
      </c>
      <c r="E31" s="73">
        <v>0</v>
      </c>
      <c r="F31" s="73">
        <v>0</v>
      </c>
      <c r="G31" s="73">
        <v>0</v>
      </c>
      <c r="H31" s="74">
        <v>0.4409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.75" hidden="1">
      <c r="A32" s="5"/>
      <c r="B32" s="67" t="s">
        <v>51</v>
      </c>
      <c r="C32" s="68">
        <v>2</v>
      </c>
      <c r="D32" s="72">
        <f t="shared" si="7"/>
        <v>0</v>
      </c>
      <c r="E32" s="73">
        <v>0</v>
      </c>
      <c r="F32" s="73">
        <v>0</v>
      </c>
      <c r="G32" s="73">
        <v>0</v>
      </c>
      <c r="H32" s="74">
        <v>0.2206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 hidden="1">
      <c r="A33" s="5"/>
      <c r="B33" s="67" t="s">
        <v>52</v>
      </c>
      <c r="C33" s="68">
        <v>2</v>
      </c>
      <c r="D33" s="72">
        <f t="shared" si="7"/>
        <v>0</v>
      </c>
      <c r="E33" s="73">
        <v>0</v>
      </c>
      <c r="F33" s="73">
        <v>0</v>
      </c>
      <c r="G33" s="73">
        <v>0</v>
      </c>
      <c r="H33" s="74">
        <v>0.2846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.75" hidden="1">
      <c r="A34" s="5"/>
      <c r="B34" s="67" t="s">
        <v>53</v>
      </c>
      <c r="C34" s="68">
        <v>1</v>
      </c>
      <c r="D34" s="72">
        <f t="shared" si="7"/>
        <v>0</v>
      </c>
      <c r="E34" s="73">
        <v>0</v>
      </c>
      <c r="F34" s="73">
        <v>0</v>
      </c>
      <c r="G34" s="73">
        <v>0</v>
      </c>
      <c r="H34" s="74">
        <v>0.6387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2.75" hidden="1">
      <c r="A35" s="5"/>
      <c r="B35" s="67" t="s">
        <v>54</v>
      </c>
      <c r="C35" s="68">
        <v>2</v>
      </c>
      <c r="D35" s="72">
        <f t="shared" si="7"/>
        <v>0</v>
      </c>
      <c r="E35" s="73">
        <v>0</v>
      </c>
      <c r="F35" s="73">
        <v>0</v>
      </c>
      <c r="G35" s="73">
        <v>0</v>
      </c>
      <c r="H35" s="74">
        <v>0.5055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2:18" ht="12.75" hidden="1">
      <c r="B36" s="67" t="s">
        <v>55</v>
      </c>
      <c r="C36" s="68">
        <v>6</v>
      </c>
      <c r="D36" s="72">
        <f t="shared" si="7"/>
        <v>0</v>
      </c>
      <c r="E36" s="73">
        <v>0</v>
      </c>
      <c r="F36" s="73">
        <v>0</v>
      </c>
      <c r="G36" s="73">
        <v>0</v>
      </c>
      <c r="H36" s="74">
        <v>0.0748</v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3.5" hidden="1" thickBo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9.5" thickBot="1" thickTop="1">
      <c r="A38" s="5"/>
      <c r="B38" s="148" t="s">
        <v>56</v>
      </c>
      <c r="C38" s="79" t="b">
        <f>IF(B38=B29,C29,IF(B38=B30,C30,IF(B38=B31,C31,IF(B38=B32,C32,IF(B38=B33,C33,IF(B38=B34,C34,IF(B38=B35,C35,IF(B38=B36,C36,FALSE))))))))</f>
        <v>0</v>
      </c>
      <c r="D38" s="75" t="e">
        <f>E38*F38*G38*H38</f>
        <v>#N/A</v>
      </c>
      <c r="E38" s="76">
        <v>0</v>
      </c>
      <c r="F38" s="76">
        <v>0</v>
      </c>
      <c r="G38" s="76">
        <v>0</v>
      </c>
      <c r="H38" s="80" t="e">
        <f>VLOOKUP(B38,B29:H36,7,FALSE)</f>
        <v>#N/A</v>
      </c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3.5" thickTop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20.25">
      <c r="A40" s="5"/>
      <c r="B40" s="147" t="s">
        <v>82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20.25">
      <c r="A41" s="5"/>
      <c r="B41" s="147" t="s">
        <v>83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</sheetData>
  <sheetProtection password="C7A6" sheet="1" objects="1" scenarios="1" selectLockedCells="1"/>
  <mergeCells count="3">
    <mergeCell ref="N12:O12"/>
    <mergeCell ref="P12:Q12"/>
    <mergeCell ref="L3:M3"/>
  </mergeCells>
  <dataValidations count="1">
    <dataValidation type="list" allowBlank="1" showInputMessage="1" showErrorMessage="1" promptTitle="Kaplama Tipi" prompt="Lütfen kaplama cinsini seçiniz." errorTitle="YANLIŞ" error="Listeden seçmelisiniz." sqref="B38">
      <formula1>$B$28:$B$36</formula1>
    </dataValidation>
  </dataValidations>
  <printOptions gridLines="1"/>
  <pageMargins left="0" right="0" top="0.5905511811023623" bottom="0.5905511811023623" header="0.31496062992125984" footer="0.11811023622047245"/>
  <pageSetup horizontalDpi="300" verticalDpi="300" orientation="landscape" paperSize="9" r:id="rId1"/>
  <headerFooter alignWithMargins="0">
    <oddHeader>&amp;CKALINLIK,ZAMAN,AKIM YOĞUNLUĞU  HESAPLAMALARI&amp;R2006</oddHeader>
    <oddFooter>&amp;LHazırlayan:Savaş Altınok&amp;CALTINOK  GALVANOKİMYA  LTD.ŞTİ.
www.altinokkimya.com&amp;R&amp;D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F15" sqref="F15"/>
    </sheetView>
  </sheetViews>
  <sheetFormatPr defaultColWidth="9.140625" defaultRowHeight="12.75"/>
  <cols>
    <col min="1" max="1" width="2.00390625" style="6" customWidth="1"/>
    <col min="2" max="2" width="13.7109375" style="6" customWidth="1"/>
    <col min="3" max="3" width="7.421875" style="6" customWidth="1"/>
    <col min="4" max="4" width="11.57421875" style="6" customWidth="1"/>
    <col min="5" max="5" width="9.421875" style="6" customWidth="1"/>
    <col min="6" max="6" width="9.8515625" style="6" bestFit="1" customWidth="1"/>
    <col min="7" max="7" width="9.7109375" style="6" customWidth="1"/>
    <col min="8" max="8" width="10.00390625" style="6" customWidth="1"/>
    <col min="9" max="9" width="9.421875" style="6" customWidth="1"/>
    <col min="10" max="10" width="7.140625" style="6" bestFit="1" customWidth="1"/>
    <col min="11" max="11" width="7.00390625" style="6" bestFit="1" customWidth="1"/>
    <col min="12" max="12" width="10.421875" style="6" customWidth="1"/>
    <col min="13" max="13" width="10.140625" style="6" customWidth="1"/>
    <col min="14" max="14" width="8.00390625" style="6" customWidth="1"/>
    <col min="15" max="15" width="7.00390625" style="6" customWidth="1"/>
    <col min="16" max="16" width="7.8515625" style="6" bestFit="1" customWidth="1"/>
    <col min="17" max="17" width="6.8515625" style="6" customWidth="1"/>
    <col min="18" max="18" width="2.57421875" style="6" customWidth="1"/>
    <col min="19" max="16384" width="9.140625" style="6" customWidth="1"/>
  </cols>
  <sheetData>
    <row r="1" spans="1:18" ht="12.75">
      <c r="A1" s="49" t="s">
        <v>37</v>
      </c>
      <c r="B1" s="50"/>
      <c r="C1" s="50"/>
      <c r="D1" s="5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3.5" thickBot="1">
      <c r="A2" s="51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3.5" thickBot="1">
      <c r="A3" s="51" t="s">
        <v>39</v>
      </c>
      <c r="B3" s="5"/>
      <c r="C3" s="5"/>
      <c r="D3" s="5"/>
      <c r="E3" s="5"/>
      <c r="F3" s="5"/>
      <c r="G3" s="5"/>
      <c r="H3" s="5"/>
      <c r="I3" s="5"/>
      <c r="J3" s="5"/>
      <c r="K3" s="7" t="s">
        <v>36</v>
      </c>
      <c r="L3" s="81">
        <v>0</v>
      </c>
      <c r="M3" s="5"/>
      <c r="N3" s="5"/>
      <c r="O3" s="5"/>
      <c r="P3" s="5"/>
      <c r="Q3" s="5"/>
      <c r="R3" s="5"/>
    </row>
    <row r="4" spans="1:18" ht="12.75">
      <c r="A4" s="52" t="s">
        <v>40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52" t="s">
        <v>41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52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53" t="s">
        <v>43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3.25">
      <c r="A8" s="53"/>
      <c r="B8" s="5"/>
      <c r="C8" s="5"/>
      <c r="D8" s="5"/>
      <c r="E8" s="5"/>
      <c r="F8" s="5"/>
      <c r="G8" s="61" t="s">
        <v>59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8">
      <c r="A9" s="53"/>
      <c r="B9" s="5"/>
      <c r="C9" s="5"/>
      <c r="D9" s="5"/>
      <c r="E9" s="5"/>
      <c r="F9" s="5"/>
      <c r="G9" s="62" t="s">
        <v>60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53"/>
      <c r="B10" s="5"/>
      <c r="C10" s="5"/>
      <c r="D10" s="5"/>
      <c r="E10" s="5"/>
      <c r="F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3.5" thickBot="1">
      <c r="A11" s="5"/>
      <c r="B11" s="8" t="s">
        <v>61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4.25" thickBot="1" thickTop="1">
      <c r="A12" s="5"/>
      <c r="B12" s="9" t="s">
        <v>0</v>
      </c>
      <c r="C12" s="82" t="s">
        <v>1</v>
      </c>
      <c r="D12" s="11" t="s">
        <v>2</v>
      </c>
      <c r="E12" s="12" t="s">
        <v>25</v>
      </c>
      <c r="F12" s="13" t="s">
        <v>4</v>
      </c>
      <c r="G12" s="14" t="s">
        <v>5</v>
      </c>
      <c r="H12" s="14" t="s">
        <v>18</v>
      </c>
      <c r="I12" s="14" t="s">
        <v>5</v>
      </c>
      <c r="J12" s="14" t="s">
        <v>15</v>
      </c>
      <c r="K12" s="15" t="s">
        <v>11</v>
      </c>
      <c r="L12" s="83" t="s">
        <v>16</v>
      </c>
      <c r="M12" s="16" t="s">
        <v>22</v>
      </c>
      <c r="N12" s="150" t="s">
        <v>23</v>
      </c>
      <c r="O12" s="151"/>
      <c r="P12" s="152" t="s">
        <v>24</v>
      </c>
      <c r="Q12" s="153"/>
      <c r="R12" s="5"/>
    </row>
    <row r="13" spans="1:18" ht="15.75" thickBot="1" thickTop="1">
      <c r="A13" s="5"/>
      <c r="B13" s="17"/>
      <c r="C13" s="84" t="s">
        <v>62</v>
      </c>
      <c r="D13" s="19" t="s">
        <v>63</v>
      </c>
      <c r="E13" s="20" t="s">
        <v>26</v>
      </c>
      <c r="F13" s="21"/>
      <c r="G13" s="22" t="s">
        <v>6</v>
      </c>
      <c r="H13" s="22"/>
      <c r="I13" s="22" t="s">
        <v>16</v>
      </c>
      <c r="J13" s="22" t="s">
        <v>21</v>
      </c>
      <c r="K13" s="23" t="s">
        <v>12</v>
      </c>
      <c r="L13" s="83" t="s">
        <v>9</v>
      </c>
      <c r="M13" s="24" t="s">
        <v>17</v>
      </c>
      <c r="N13" s="25" t="s">
        <v>64</v>
      </c>
      <c r="O13" s="26" t="s">
        <v>27</v>
      </c>
      <c r="P13" s="25" t="s">
        <v>64</v>
      </c>
      <c r="Q13" s="26" t="s">
        <v>27</v>
      </c>
      <c r="R13" s="5"/>
    </row>
    <row r="14" spans="1:18" ht="14.25" thickBot="1" thickTop="1">
      <c r="A14" s="5"/>
      <c r="B14" s="27" t="s">
        <v>35</v>
      </c>
      <c r="C14" s="85" t="s">
        <v>65</v>
      </c>
      <c r="D14" s="29" t="s">
        <v>31</v>
      </c>
      <c r="E14" s="29" t="s">
        <v>65</v>
      </c>
      <c r="F14" s="30" t="s">
        <v>31</v>
      </c>
      <c r="G14" s="29" t="s">
        <v>7</v>
      </c>
      <c r="H14" s="29" t="s">
        <v>66</v>
      </c>
      <c r="I14" s="29" t="s">
        <v>17</v>
      </c>
      <c r="J14" s="86" t="s">
        <v>20</v>
      </c>
      <c r="K14" s="31" t="s">
        <v>13</v>
      </c>
      <c r="L14" s="87" t="s">
        <v>10</v>
      </c>
      <c r="M14" s="30" t="s">
        <v>29</v>
      </c>
      <c r="N14" s="32" t="s">
        <v>28</v>
      </c>
      <c r="O14" s="33" t="s">
        <v>67</v>
      </c>
      <c r="P14" s="32" t="s">
        <v>28</v>
      </c>
      <c r="Q14" s="34" t="s">
        <v>67</v>
      </c>
      <c r="R14" s="5"/>
    </row>
    <row r="15" spans="1:18" ht="14.25" thickBot="1" thickTop="1">
      <c r="A15" s="5"/>
      <c r="B15" s="88">
        <v>0</v>
      </c>
      <c r="C15" s="89">
        <v>0</v>
      </c>
      <c r="D15" s="1">
        <v>0</v>
      </c>
      <c r="E15" s="90">
        <f>C15*D15</f>
        <v>0</v>
      </c>
      <c r="F15" s="2">
        <v>0</v>
      </c>
      <c r="G15" s="91">
        <f>E15*F15</f>
        <v>0</v>
      </c>
      <c r="H15" s="3">
        <v>0</v>
      </c>
      <c r="I15" s="91" t="e">
        <f>G15*L15</f>
        <v>#N/A</v>
      </c>
      <c r="J15" s="3">
        <v>0</v>
      </c>
      <c r="K15" s="4">
        <v>0</v>
      </c>
      <c r="L15" s="92" t="e">
        <f aca="true" t="shared" si="0" ref="L15:L27">Sabit2*J15/(H15*K15/100)</f>
        <v>#N/A</v>
      </c>
      <c r="M15" s="93" t="e">
        <f>I15*H15/60</f>
        <v>#N/A</v>
      </c>
      <c r="N15" s="94">
        <v>0</v>
      </c>
      <c r="O15" s="95" t="e">
        <f>N15*M15/10000</f>
        <v>#N/A</v>
      </c>
      <c r="P15" s="94">
        <v>0</v>
      </c>
      <c r="Q15" s="95" t="e">
        <f>P15*M15/10000</f>
        <v>#N/A</v>
      </c>
      <c r="R15" s="5"/>
    </row>
    <row r="16" spans="1:18" ht="14.25" thickBot="1" thickTop="1">
      <c r="A16" s="5"/>
      <c r="B16" s="88">
        <v>0</v>
      </c>
      <c r="C16" s="89">
        <v>0</v>
      </c>
      <c r="D16" s="1">
        <v>0</v>
      </c>
      <c r="E16" s="96">
        <f aca="true" t="shared" si="1" ref="E16:E27">C16*D16</f>
        <v>0</v>
      </c>
      <c r="F16" s="2">
        <v>0</v>
      </c>
      <c r="G16" s="97">
        <f aca="true" t="shared" si="2" ref="G16:G27">E16*F16</f>
        <v>0</v>
      </c>
      <c r="H16" s="3">
        <v>0</v>
      </c>
      <c r="I16" s="91" t="e">
        <f aca="true" t="shared" si="3" ref="I16:I27">G16*L16</f>
        <v>#N/A</v>
      </c>
      <c r="J16" s="3">
        <v>0</v>
      </c>
      <c r="K16" s="4">
        <v>0</v>
      </c>
      <c r="L16" s="92" t="e">
        <f t="shared" si="0"/>
        <v>#N/A</v>
      </c>
      <c r="M16" s="93" t="e">
        <f>I16*H16/60</f>
        <v>#N/A</v>
      </c>
      <c r="N16" s="94">
        <v>0</v>
      </c>
      <c r="O16" s="98" t="e">
        <f aca="true" t="shared" si="4" ref="O16:O27">N16*M16/10000</f>
        <v>#N/A</v>
      </c>
      <c r="P16" s="94">
        <v>0</v>
      </c>
      <c r="Q16" s="98" t="e">
        <f aca="true" t="shared" si="5" ref="Q16:Q27">P16*M16/10000</f>
        <v>#N/A</v>
      </c>
      <c r="R16" s="5"/>
    </row>
    <row r="17" spans="1:18" ht="14.25" thickBot="1" thickTop="1">
      <c r="A17" s="5"/>
      <c r="B17" s="88">
        <v>0</v>
      </c>
      <c r="C17" s="89">
        <v>0</v>
      </c>
      <c r="D17" s="1">
        <v>0</v>
      </c>
      <c r="E17" s="96">
        <f t="shared" si="1"/>
        <v>0</v>
      </c>
      <c r="F17" s="99">
        <v>0</v>
      </c>
      <c r="G17" s="97">
        <f t="shared" si="2"/>
        <v>0</v>
      </c>
      <c r="H17" s="3">
        <v>0</v>
      </c>
      <c r="I17" s="91" t="e">
        <f t="shared" si="3"/>
        <v>#N/A</v>
      </c>
      <c r="J17" s="3">
        <v>0</v>
      </c>
      <c r="K17" s="4">
        <v>0</v>
      </c>
      <c r="L17" s="92" t="e">
        <f t="shared" si="0"/>
        <v>#N/A</v>
      </c>
      <c r="M17" s="93" t="e">
        <f aca="true" t="shared" si="6" ref="M17:M27">I17*H17/60</f>
        <v>#N/A</v>
      </c>
      <c r="N17" s="94">
        <v>0</v>
      </c>
      <c r="O17" s="98" t="e">
        <f t="shared" si="4"/>
        <v>#N/A</v>
      </c>
      <c r="P17" s="94">
        <v>0</v>
      </c>
      <c r="Q17" s="98" t="e">
        <f t="shared" si="5"/>
        <v>#N/A</v>
      </c>
      <c r="R17" s="5"/>
    </row>
    <row r="18" spans="1:18" ht="14.25" thickBot="1" thickTop="1">
      <c r="A18" s="5"/>
      <c r="B18" s="88">
        <v>0</v>
      </c>
      <c r="C18" s="100">
        <v>0</v>
      </c>
      <c r="D18" s="1">
        <v>0</v>
      </c>
      <c r="E18" s="96">
        <f t="shared" si="1"/>
        <v>0</v>
      </c>
      <c r="F18" s="99">
        <v>0</v>
      </c>
      <c r="G18" s="97">
        <f t="shared" si="2"/>
        <v>0</v>
      </c>
      <c r="H18" s="101">
        <v>0</v>
      </c>
      <c r="I18" s="91" t="e">
        <f t="shared" si="3"/>
        <v>#N/A</v>
      </c>
      <c r="J18" s="101">
        <v>0</v>
      </c>
      <c r="K18" s="102">
        <v>0</v>
      </c>
      <c r="L18" s="92" t="e">
        <f t="shared" si="0"/>
        <v>#N/A</v>
      </c>
      <c r="M18" s="93" t="e">
        <f t="shared" si="6"/>
        <v>#N/A</v>
      </c>
      <c r="N18" s="94">
        <v>0</v>
      </c>
      <c r="O18" s="98" t="e">
        <f t="shared" si="4"/>
        <v>#N/A</v>
      </c>
      <c r="P18" s="94">
        <v>0</v>
      </c>
      <c r="Q18" s="98" t="e">
        <f t="shared" si="5"/>
        <v>#N/A</v>
      </c>
      <c r="R18" s="5"/>
    </row>
    <row r="19" spans="1:18" ht="14.25" thickBot="1" thickTop="1">
      <c r="A19" s="5"/>
      <c r="B19" s="88">
        <v>0</v>
      </c>
      <c r="C19" s="100">
        <v>0</v>
      </c>
      <c r="D19" s="103">
        <v>0</v>
      </c>
      <c r="E19" s="96">
        <f t="shared" si="1"/>
        <v>0</v>
      </c>
      <c r="F19" s="99">
        <v>0</v>
      </c>
      <c r="G19" s="97">
        <f t="shared" si="2"/>
        <v>0</v>
      </c>
      <c r="H19" s="101">
        <v>0</v>
      </c>
      <c r="I19" s="91" t="e">
        <f t="shared" si="3"/>
        <v>#N/A</v>
      </c>
      <c r="J19" s="101">
        <v>0</v>
      </c>
      <c r="K19" s="102">
        <v>0</v>
      </c>
      <c r="L19" s="92" t="e">
        <f t="shared" si="0"/>
        <v>#N/A</v>
      </c>
      <c r="M19" s="93" t="e">
        <f t="shared" si="6"/>
        <v>#N/A</v>
      </c>
      <c r="N19" s="94">
        <v>0</v>
      </c>
      <c r="O19" s="98" t="e">
        <f t="shared" si="4"/>
        <v>#N/A</v>
      </c>
      <c r="P19" s="94">
        <v>0</v>
      </c>
      <c r="Q19" s="98" t="e">
        <f t="shared" si="5"/>
        <v>#N/A</v>
      </c>
      <c r="R19" s="5"/>
    </row>
    <row r="20" spans="1:18" ht="14.25" thickBot="1" thickTop="1">
      <c r="A20" s="5"/>
      <c r="B20" s="88">
        <v>0</v>
      </c>
      <c r="C20" s="100">
        <v>0</v>
      </c>
      <c r="D20" s="103">
        <v>0</v>
      </c>
      <c r="E20" s="96">
        <f t="shared" si="1"/>
        <v>0</v>
      </c>
      <c r="F20" s="99">
        <v>0</v>
      </c>
      <c r="G20" s="97">
        <f t="shared" si="2"/>
        <v>0</v>
      </c>
      <c r="H20" s="101">
        <v>0</v>
      </c>
      <c r="I20" s="91" t="e">
        <f t="shared" si="3"/>
        <v>#N/A</v>
      </c>
      <c r="J20" s="101">
        <v>0</v>
      </c>
      <c r="K20" s="102">
        <v>0</v>
      </c>
      <c r="L20" s="92" t="e">
        <f t="shared" si="0"/>
        <v>#N/A</v>
      </c>
      <c r="M20" s="93" t="e">
        <f t="shared" si="6"/>
        <v>#N/A</v>
      </c>
      <c r="N20" s="94">
        <v>0</v>
      </c>
      <c r="O20" s="98" t="e">
        <f t="shared" si="4"/>
        <v>#N/A</v>
      </c>
      <c r="P20" s="94">
        <v>0</v>
      </c>
      <c r="Q20" s="98" t="e">
        <f t="shared" si="5"/>
        <v>#N/A</v>
      </c>
      <c r="R20" s="5"/>
    </row>
    <row r="21" spans="1:18" ht="14.25" thickBot="1" thickTop="1">
      <c r="A21" s="5"/>
      <c r="B21" s="88">
        <v>0</v>
      </c>
      <c r="C21" s="100">
        <v>0</v>
      </c>
      <c r="D21" s="103">
        <v>0</v>
      </c>
      <c r="E21" s="96">
        <f t="shared" si="1"/>
        <v>0</v>
      </c>
      <c r="F21" s="99">
        <v>0</v>
      </c>
      <c r="G21" s="97">
        <f t="shared" si="2"/>
        <v>0</v>
      </c>
      <c r="H21" s="101">
        <v>0</v>
      </c>
      <c r="I21" s="91" t="e">
        <f t="shared" si="3"/>
        <v>#N/A</v>
      </c>
      <c r="J21" s="101">
        <v>0</v>
      </c>
      <c r="K21" s="102">
        <v>0</v>
      </c>
      <c r="L21" s="92" t="e">
        <f t="shared" si="0"/>
        <v>#N/A</v>
      </c>
      <c r="M21" s="93" t="e">
        <f t="shared" si="6"/>
        <v>#N/A</v>
      </c>
      <c r="N21" s="94">
        <v>0</v>
      </c>
      <c r="O21" s="98" t="e">
        <f t="shared" si="4"/>
        <v>#N/A</v>
      </c>
      <c r="P21" s="94">
        <v>0</v>
      </c>
      <c r="Q21" s="98" t="e">
        <f t="shared" si="5"/>
        <v>#N/A</v>
      </c>
      <c r="R21" s="5"/>
    </row>
    <row r="22" spans="1:18" ht="14.25" thickBot="1" thickTop="1">
      <c r="A22" s="5"/>
      <c r="B22" s="88">
        <v>0</v>
      </c>
      <c r="C22" s="100">
        <v>0</v>
      </c>
      <c r="D22" s="103">
        <v>0</v>
      </c>
      <c r="E22" s="96">
        <f t="shared" si="1"/>
        <v>0</v>
      </c>
      <c r="F22" s="99">
        <v>0</v>
      </c>
      <c r="G22" s="97">
        <f t="shared" si="2"/>
        <v>0</v>
      </c>
      <c r="H22" s="101">
        <v>0</v>
      </c>
      <c r="I22" s="91" t="e">
        <f t="shared" si="3"/>
        <v>#N/A</v>
      </c>
      <c r="J22" s="101">
        <v>0</v>
      </c>
      <c r="K22" s="102">
        <v>0</v>
      </c>
      <c r="L22" s="92" t="e">
        <f t="shared" si="0"/>
        <v>#N/A</v>
      </c>
      <c r="M22" s="93" t="e">
        <f t="shared" si="6"/>
        <v>#N/A</v>
      </c>
      <c r="N22" s="94">
        <v>0</v>
      </c>
      <c r="O22" s="98" t="e">
        <f t="shared" si="4"/>
        <v>#N/A</v>
      </c>
      <c r="P22" s="94">
        <v>0</v>
      </c>
      <c r="Q22" s="98" t="e">
        <f t="shared" si="5"/>
        <v>#N/A</v>
      </c>
      <c r="R22" s="5"/>
    </row>
    <row r="23" spans="1:18" ht="14.25" thickBot="1" thickTop="1">
      <c r="A23" s="5"/>
      <c r="B23" s="88">
        <v>0</v>
      </c>
      <c r="C23" s="100">
        <v>0</v>
      </c>
      <c r="D23" s="103">
        <v>0</v>
      </c>
      <c r="E23" s="96">
        <f t="shared" si="1"/>
        <v>0</v>
      </c>
      <c r="F23" s="99">
        <v>0</v>
      </c>
      <c r="G23" s="97">
        <f t="shared" si="2"/>
        <v>0</v>
      </c>
      <c r="H23" s="101">
        <v>0</v>
      </c>
      <c r="I23" s="91" t="e">
        <f t="shared" si="3"/>
        <v>#N/A</v>
      </c>
      <c r="J23" s="101">
        <v>0</v>
      </c>
      <c r="K23" s="102">
        <v>0</v>
      </c>
      <c r="L23" s="92" t="e">
        <f t="shared" si="0"/>
        <v>#N/A</v>
      </c>
      <c r="M23" s="93" t="e">
        <f t="shared" si="6"/>
        <v>#N/A</v>
      </c>
      <c r="N23" s="94">
        <v>0</v>
      </c>
      <c r="O23" s="98" t="e">
        <f t="shared" si="4"/>
        <v>#N/A</v>
      </c>
      <c r="P23" s="94">
        <v>0</v>
      </c>
      <c r="Q23" s="98" t="e">
        <f t="shared" si="5"/>
        <v>#N/A</v>
      </c>
      <c r="R23" s="5"/>
    </row>
    <row r="24" spans="1:18" ht="14.25" thickBot="1" thickTop="1">
      <c r="A24" s="5"/>
      <c r="B24" s="88">
        <v>0</v>
      </c>
      <c r="C24" s="100">
        <v>0</v>
      </c>
      <c r="D24" s="103">
        <v>0</v>
      </c>
      <c r="E24" s="104">
        <f t="shared" si="1"/>
        <v>0</v>
      </c>
      <c r="F24" s="99">
        <v>0</v>
      </c>
      <c r="G24" s="105">
        <f t="shared" si="2"/>
        <v>0</v>
      </c>
      <c r="H24" s="101">
        <v>0</v>
      </c>
      <c r="I24" s="91" t="e">
        <f t="shared" si="3"/>
        <v>#N/A</v>
      </c>
      <c r="J24" s="101">
        <v>0</v>
      </c>
      <c r="K24" s="102">
        <v>0</v>
      </c>
      <c r="L24" s="92" t="e">
        <f t="shared" si="0"/>
        <v>#N/A</v>
      </c>
      <c r="M24" s="93" t="e">
        <f t="shared" si="6"/>
        <v>#N/A</v>
      </c>
      <c r="N24" s="94">
        <v>0</v>
      </c>
      <c r="O24" s="106" t="e">
        <f t="shared" si="4"/>
        <v>#N/A</v>
      </c>
      <c r="P24" s="94">
        <v>0</v>
      </c>
      <c r="Q24" s="106" t="e">
        <f t="shared" si="5"/>
        <v>#N/A</v>
      </c>
      <c r="R24" s="5"/>
    </row>
    <row r="25" spans="1:18" ht="14.25" thickBot="1" thickTop="1">
      <c r="A25" s="5"/>
      <c r="B25" s="88">
        <v>0</v>
      </c>
      <c r="C25" s="100">
        <v>0</v>
      </c>
      <c r="D25" s="103">
        <v>0</v>
      </c>
      <c r="E25" s="104">
        <f t="shared" si="1"/>
        <v>0</v>
      </c>
      <c r="F25" s="99">
        <v>0</v>
      </c>
      <c r="G25" s="105">
        <f t="shared" si="2"/>
        <v>0</v>
      </c>
      <c r="H25" s="101">
        <v>0</v>
      </c>
      <c r="I25" s="91" t="e">
        <f t="shared" si="3"/>
        <v>#N/A</v>
      </c>
      <c r="J25" s="101">
        <v>0</v>
      </c>
      <c r="K25" s="102">
        <v>0</v>
      </c>
      <c r="L25" s="92" t="e">
        <f t="shared" si="0"/>
        <v>#N/A</v>
      </c>
      <c r="M25" s="93" t="e">
        <f t="shared" si="6"/>
        <v>#N/A</v>
      </c>
      <c r="N25" s="94">
        <v>0</v>
      </c>
      <c r="O25" s="106" t="e">
        <f t="shared" si="4"/>
        <v>#N/A</v>
      </c>
      <c r="P25" s="94">
        <v>0</v>
      </c>
      <c r="Q25" s="106" t="e">
        <f t="shared" si="5"/>
        <v>#N/A</v>
      </c>
      <c r="R25" s="5"/>
    </row>
    <row r="26" spans="1:18" ht="14.25" thickBot="1" thickTop="1">
      <c r="A26" s="5"/>
      <c r="B26" s="88">
        <v>0</v>
      </c>
      <c r="C26" s="100">
        <v>0</v>
      </c>
      <c r="D26" s="103">
        <v>0</v>
      </c>
      <c r="E26" s="104">
        <f t="shared" si="1"/>
        <v>0</v>
      </c>
      <c r="F26" s="99">
        <v>0</v>
      </c>
      <c r="G26" s="105">
        <f t="shared" si="2"/>
        <v>0</v>
      </c>
      <c r="H26" s="101">
        <v>0</v>
      </c>
      <c r="I26" s="91" t="e">
        <f t="shared" si="3"/>
        <v>#N/A</v>
      </c>
      <c r="J26" s="101">
        <v>0</v>
      </c>
      <c r="K26" s="102">
        <v>0</v>
      </c>
      <c r="L26" s="92" t="e">
        <f t="shared" si="0"/>
        <v>#N/A</v>
      </c>
      <c r="M26" s="93" t="e">
        <f t="shared" si="6"/>
        <v>#N/A</v>
      </c>
      <c r="N26" s="94">
        <v>0</v>
      </c>
      <c r="O26" s="106" t="e">
        <f t="shared" si="4"/>
        <v>#N/A</v>
      </c>
      <c r="P26" s="94">
        <v>0</v>
      </c>
      <c r="Q26" s="106" t="e">
        <f t="shared" si="5"/>
        <v>#N/A</v>
      </c>
      <c r="R26" s="5"/>
    </row>
    <row r="27" spans="1:18" ht="14.25" thickBot="1" thickTop="1">
      <c r="A27" s="5"/>
      <c r="B27" s="88">
        <v>0</v>
      </c>
      <c r="C27" s="100">
        <v>0</v>
      </c>
      <c r="D27" s="103">
        <v>0</v>
      </c>
      <c r="E27" s="104">
        <f t="shared" si="1"/>
        <v>0</v>
      </c>
      <c r="F27" s="99">
        <v>0</v>
      </c>
      <c r="G27" s="105">
        <f t="shared" si="2"/>
        <v>0</v>
      </c>
      <c r="H27" s="101">
        <v>0</v>
      </c>
      <c r="I27" s="91" t="e">
        <f t="shared" si="3"/>
        <v>#N/A</v>
      </c>
      <c r="J27" s="101">
        <v>0</v>
      </c>
      <c r="K27" s="102">
        <v>0</v>
      </c>
      <c r="L27" s="92" t="e">
        <f t="shared" si="0"/>
        <v>#N/A</v>
      </c>
      <c r="M27" s="93" t="e">
        <f t="shared" si="6"/>
        <v>#N/A</v>
      </c>
      <c r="N27" s="94">
        <v>0</v>
      </c>
      <c r="O27" s="106" t="e">
        <f t="shared" si="4"/>
        <v>#N/A</v>
      </c>
      <c r="P27" s="94">
        <v>0</v>
      </c>
      <c r="Q27" s="106" t="e">
        <f t="shared" si="5"/>
        <v>#N/A</v>
      </c>
      <c r="R27" s="5"/>
    </row>
    <row r="28" spans="1:18" ht="14.25" thickBot="1" thickTop="1">
      <c r="A28" s="5"/>
      <c r="B28" s="107"/>
      <c r="C28" s="108"/>
      <c r="D28" s="39"/>
      <c r="E28" s="40"/>
      <c r="F28" s="39"/>
      <c r="G28" s="41"/>
      <c r="H28" s="39"/>
      <c r="I28" s="42"/>
      <c r="J28" s="39"/>
      <c r="K28" s="43"/>
      <c r="L28" s="109" t="s">
        <v>5</v>
      </c>
      <c r="M28" s="44" t="e">
        <f>SUM(M15:M27)</f>
        <v>#N/A</v>
      </c>
      <c r="N28" s="45" t="s">
        <v>5</v>
      </c>
      <c r="O28" s="46" t="e">
        <f>SUM(O15:O27)</f>
        <v>#N/A</v>
      </c>
      <c r="P28" s="47" t="s">
        <v>5</v>
      </c>
      <c r="Q28" s="48" t="e">
        <f>SUM(Q15:Q27)</f>
        <v>#N/A</v>
      </c>
      <c r="R28" s="5"/>
    </row>
    <row r="29" spans="1:18" ht="14.25" thickBot="1" thickTop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3.5" thickBot="1">
      <c r="A30" s="5"/>
      <c r="B30" s="64" t="s">
        <v>56</v>
      </c>
      <c r="C30" s="64" t="s">
        <v>57</v>
      </c>
      <c r="D30" s="110" t="s">
        <v>45</v>
      </c>
      <c r="E30" s="64" t="s">
        <v>44</v>
      </c>
      <c r="F30" s="65" t="s">
        <v>47</v>
      </c>
      <c r="G30" s="64" t="s">
        <v>68</v>
      </c>
      <c r="H30" s="66" t="s">
        <v>46</v>
      </c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3.5" hidden="1" thickBot="1">
      <c r="A31" s="5"/>
      <c r="B31" s="78" t="s">
        <v>48</v>
      </c>
      <c r="C31" s="77">
        <v>1</v>
      </c>
      <c r="D31" s="111" t="e">
        <f>E31*F31/G31/H31</f>
        <v>#DIV/0!</v>
      </c>
      <c r="E31" s="112">
        <v>0</v>
      </c>
      <c r="F31" s="71">
        <v>1.5759</v>
      </c>
      <c r="G31" s="112">
        <v>0</v>
      </c>
      <c r="H31" s="112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3.5" hidden="1" thickBot="1">
      <c r="A32" s="5"/>
      <c r="B32" s="67" t="s">
        <v>49</v>
      </c>
      <c r="C32" s="68">
        <v>2</v>
      </c>
      <c r="D32" s="113" t="e">
        <f>E32*F32/G32/H32</f>
        <v>#DIV/0!</v>
      </c>
      <c r="E32" s="114">
        <v>0</v>
      </c>
      <c r="F32" s="74">
        <v>4.8805</v>
      </c>
      <c r="G32" s="114">
        <v>0</v>
      </c>
      <c r="H32" s="114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3.5" hidden="1" thickBot="1">
      <c r="A33" s="5"/>
      <c r="B33" s="67" t="s">
        <v>50</v>
      </c>
      <c r="C33" s="68">
        <v>1</v>
      </c>
      <c r="D33" s="113" t="e">
        <f aca="true" t="shared" si="7" ref="D33:D38">E33*F33/G33/H33</f>
        <v>#DIV/0!</v>
      </c>
      <c r="E33" s="114">
        <v>0</v>
      </c>
      <c r="F33" s="74">
        <v>2.2684</v>
      </c>
      <c r="G33" s="114">
        <v>0</v>
      </c>
      <c r="H33" s="114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3.5" hidden="1" thickBot="1">
      <c r="A34" s="5"/>
      <c r="B34" s="67" t="s">
        <v>51</v>
      </c>
      <c r="C34" s="68">
        <v>2</v>
      </c>
      <c r="D34" s="113" t="e">
        <f t="shared" si="7"/>
        <v>#DIV/0!</v>
      </c>
      <c r="E34" s="114">
        <v>0</v>
      </c>
      <c r="F34" s="74">
        <v>4.5329</v>
      </c>
      <c r="G34" s="114">
        <v>0</v>
      </c>
      <c r="H34" s="114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3.5" hidden="1" thickBot="1">
      <c r="A35" s="5"/>
      <c r="B35" s="67" t="s">
        <v>52</v>
      </c>
      <c r="C35" s="68">
        <v>2</v>
      </c>
      <c r="D35" s="113" t="e">
        <f t="shared" si="7"/>
        <v>#DIV/0!</v>
      </c>
      <c r="E35" s="114">
        <v>0</v>
      </c>
      <c r="F35" s="74">
        <v>3.5144</v>
      </c>
      <c r="G35" s="114">
        <v>0</v>
      </c>
      <c r="H35" s="114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3.5" hidden="1" thickBot="1">
      <c r="A36" s="5"/>
      <c r="B36" s="67" t="s">
        <v>53</v>
      </c>
      <c r="C36" s="68">
        <v>1</v>
      </c>
      <c r="D36" s="113" t="e">
        <f t="shared" si="7"/>
        <v>#DIV/0!</v>
      </c>
      <c r="E36" s="114">
        <v>0</v>
      </c>
      <c r="F36" s="74">
        <v>1.5656</v>
      </c>
      <c r="G36" s="114">
        <v>0</v>
      </c>
      <c r="H36" s="114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3.5" hidden="1" thickBot="1">
      <c r="A37" s="5"/>
      <c r="B37" s="67" t="s">
        <v>54</v>
      </c>
      <c r="C37" s="68">
        <v>2</v>
      </c>
      <c r="D37" s="113" t="e">
        <f t="shared" si="7"/>
        <v>#DIV/0!</v>
      </c>
      <c r="E37" s="114">
        <v>0</v>
      </c>
      <c r="F37" s="74">
        <v>1.9783</v>
      </c>
      <c r="G37" s="114">
        <v>0</v>
      </c>
      <c r="H37" s="114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3.5" hidden="1" thickBot="1">
      <c r="A38" s="5"/>
      <c r="B38" s="67" t="s">
        <v>55</v>
      </c>
      <c r="C38" s="68">
        <v>6</v>
      </c>
      <c r="D38" s="113" t="e">
        <f t="shared" si="7"/>
        <v>#DIV/0!</v>
      </c>
      <c r="E38" s="114">
        <v>0</v>
      </c>
      <c r="F38" s="74">
        <v>13.3746</v>
      </c>
      <c r="G38" s="114">
        <v>0</v>
      </c>
      <c r="H38" s="114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9.5" thickBot="1" thickTop="1">
      <c r="A39" s="5"/>
      <c r="B39" s="148" t="s">
        <v>56</v>
      </c>
      <c r="C39" s="115" t="b">
        <f>IF(B39=B31,C31,IF(B39=B32,C32,IF(B39=B33,C33,IF(B39=B34,C34,IF(B39=B35,C35,IF(B39=B36,C36,IF(B39=B37,C37,IF(B39=B38,C38,FALSE))))))))</f>
        <v>0</v>
      </c>
      <c r="D39" s="116" t="e">
        <f>E39*F39/G39/H39</f>
        <v>#N/A</v>
      </c>
      <c r="E39" s="76">
        <v>0</v>
      </c>
      <c r="F39" s="117" t="e">
        <f>VLOOKUP(B39,B31:H38,5,FALSE)</f>
        <v>#N/A</v>
      </c>
      <c r="G39" s="76">
        <v>0</v>
      </c>
      <c r="H39" s="76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3.5" thickTop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20.25">
      <c r="A41" s="5"/>
      <c r="B41" s="147" t="s">
        <v>85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20.25">
      <c r="A42" s="5"/>
      <c r="B42" s="147" t="s">
        <v>86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</sheetData>
  <sheetProtection password="C7A6" sheet="1" objects="1" scenarios="1" selectLockedCells="1"/>
  <mergeCells count="2">
    <mergeCell ref="N12:O12"/>
    <mergeCell ref="P12:Q12"/>
  </mergeCells>
  <dataValidations count="1">
    <dataValidation type="list" allowBlank="1" showInputMessage="1" showErrorMessage="1" promptTitle="Kaplama Tipi" prompt="Lütfen kaplama tipini seçiniz." errorTitle="Kaplama" error="Lutfen listeden seçiniz." sqref="B39">
      <formula1>$B$30:$B$38</formula1>
    </dataValidation>
  </dataValidations>
  <printOptions gridLines="1"/>
  <pageMargins left="0" right="0" top="0.5905511811023623" bottom="0.5905511811023623" header="0.31496062992125984" footer="0.11811023622047245"/>
  <pageSetup horizontalDpi="600" verticalDpi="600" orientation="landscape" paperSize="9" r:id="rId1"/>
  <headerFooter alignWithMargins="0">
    <oddHeader>&amp;CKALINLIK,ZAMAN,AKIM YOĞUNLUĞU HESAPLARI&amp;R2006</oddHeader>
    <oddFooter>&amp;LHazırlayan:Savaş Altınok&amp;CALTINOK GALVANOKİMYA LTD.ŞTİ.
www.altinokkimya.com&amp;R&amp;D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2.57421875" style="6" customWidth="1"/>
    <col min="2" max="2" width="14.7109375" style="6" customWidth="1"/>
    <col min="3" max="3" width="7.00390625" style="6" bestFit="1" customWidth="1"/>
    <col min="4" max="4" width="10.421875" style="6" customWidth="1"/>
    <col min="5" max="5" width="9.57421875" style="6" customWidth="1"/>
    <col min="6" max="6" width="9.8515625" style="6" bestFit="1" customWidth="1"/>
    <col min="7" max="7" width="11.28125" style="6" customWidth="1"/>
    <col min="8" max="8" width="10.57421875" style="6" customWidth="1"/>
    <col min="9" max="9" width="10.140625" style="6" customWidth="1"/>
    <col min="10" max="10" width="7.7109375" style="6" customWidth="1"/>
    <col min="11" max="11" width="7.00390625" style="6" bestFit="1" customWidth="1"/>
    <col min="12" max="12" width="8.00390625" style="6" customWidth="1"/>
    <col min="13" max="13" width="10.28125" style="6" customWidth="1"/>
    <col min="14" max="14" width="7.8515625" style="6" bestFit="1" customWidth="1"/>
    <col min="15" max="15" width="7.00390625" style="6" customWidth="1"/>
    <col min="16" max="16" width="7.8515625" style="6" bestFit="1" customWidth="1"/>
    <col min="17" max="17" width="5.57421875" style="6" customWidth="1"/>
    <col min="18" max="18" width="2.57421875" style="6" customWidth="1"/>
    <col min="19" max="16384" width="9.140625" style="6" customWidth="1"/>
  </cols>
  <sheetData>
    <row r="1" spans="1:18" ht="12.75">
      <c r="A1" s="121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3.5" thickBot="1">
      <c r="A2" s="53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3.5" thickBot="1">
      <c r="A3" s="53" t="s">
        <v>72</v>
      </c>
      <c r="B3" s="5"/>
      <c r="C3" s="5"/>
      <c r="D3" s="5"/>
      <c r="E3" s="5"/>
      <c r="F3" s="5"/>
      <c r="G3" s="5"/>
      <c r="H3" s="5"/>
      <c r="I3" s="5"/>
      <c r="J3" s="5"/>
      <c r="K3" s="7" t="s">
        <v>36</v>
      </c>
      <c r="L3" s="154">
        <v>0</v>
      </c>
      <c r="M3" s="155"/>
      <c r="N3" s="5"/>
      <c r="O3" s="5"/>
      <c r="P3" s="5"/>
      <c r="Q3" s="5"/>
      <c r="R3" s="5"/>
    </row>
    <row r="4" spans="1:18" ht="12.75">
      <c r="A4" s="53" t="s">
        <v>73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53" t="s">
        <v>74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53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53" t="s">
        <v>76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3.25">
      <c r="A8" s="53"/>
      <c r="B8" s="5"/>
      <c r="C8" s="5"/>
      <c r="D8" s="5"/>
      <c r="E8" s="5"/>
      <c r="F8" s="5"/>
      <c r="G8" s="61" t="s">
        <v>77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8">
      <c r="A9" s="5"/>
      <c r="B9" s="5"/>
      <c r="C9" s="5"/>
      <c r="D9" s="5"/>
      <c r="E9" s="5"/>
      <c r="F9" s="5"/>
      <c r="G9" s="62" t="s">
        <v>78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3.5" thickBot="1">
      <c r="A10" s="5"/>
      <c r="B10" s="8" t="s">
        <v>79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3.5" thickTop="1">
      <c r="A11" s="5"/>
      <c r="B11" s="9" t="s">
        <v>0</v>
      </c>
      <c r="C11" s="10" t="s">
        <v>1</v>
      </c>
      <c r="D11" s="11" t="s">
        <v>2</v>
      </c>
      <c r="E11" s="12" t="s">
        <v>25</v>
      </c>
      <c r="F11" s="13" t="s">
        <v>4</v>
      </c>
      <c r="G11" s="14" t="s">
        <v>5</v>
      </c>
      <c r="H11" s="14" t="s">
        <v>8</v>
      </c>
      <c r="I11" s="14" t="s">
        <v>5</v>
      </c>
      <c r="J11" s="14" t="s">
        <v>15</v>
      </c>
      <c r="K11" s="15" t="s">
        <v>11</v>
      </c>
      <c r="L11" s="140" t="s">
        <v>18</v>
      </c>
      <c r="M11" s="16" t="s">
        <v>22</v>
      </c>
      <c r="N11" s="150" t="s">
        <v>23</v>
      </c>
      <c r="O11" s="151"/>
      <c r="P11" s="152" t="s">
        <v>24</v>
      </c>
      <c r="Q11" s="153"/>
      <c r="R11" s="5"/>
    </row>
    <row r="12" spans="1:18" ht="15" thickBot="1">
      <c r="A12" s="5"/>
      <c r="B12" s="17"/>
      <c r="C12" s="18" t="s">
        <v>30</v>
      </c>
      <c r="D12" s="19" t="s">
        <v>32</v>
      </c>
      <c r="E12" s="20" t="s">
        <v>26</v>
      </c>
      <c r="F12" s="21"/>
      <c r="G12" s="22" t="s">
        <v>6</v>
      </c>
      <c r="H12" s="22" t="s">
        <v>9</v>
      </c>
      <c r="I12" s="22" t="s">
        <v>16</v>
      </c>
      <c r="J12" s="22" t="s">
        <v>21</v>
      </c>
      <c r="K12" s="23" t="s">
        <v>12</v>
      </c>
      <c r="L12" s="141"/>
      <c r="M12" s="24" t="s">
        <v>17</v>
      </c>
      <c r="N12" s="25" t="s">
        <v>69</v>
      </c>
      <c r="O12" s="26" t="s">
        <v>27</v>
      </c>
      <c r="P12" s="25" t="s">
        <v>69</v>
      </c>
      <c r="Q12" s="26" t="s">
        <v>27</v>
      </c>
      <c r="R12" s="5"/>
    </row>
    <row r="13" spans="1:18" ht="14.25" thickBot="1" thickTop="1">
      <c r="A13" s="5"/>
      <c r="B13" s="27" t="s">
        <v>35</v>
      </c>
      <c r="C13" s="28" t="s">
        <v>31</v>
      </c>
      <c r="D13" s="29" t="s">
        <v>26</v>
      </c>
      <c r="E13" s="29" t="s">
        <v>3</v>
      </c>
      <c r="F13" s="30" t="s">
        <v>14</v>
      </c>
      <c r="G13" s="29" t="s">
        <v>7</v>
      </c>
      <c r="H13" s="29" t="s">
        <v>10</v>
      </c>
      <c r="I13" s="29" t="s">
        <v>17</v>
      </c>
      <c r="J13" s="86" t="s">
        <v>20</v>
      </c>
      <c r="K13" s="31" t="s">
        <v>13</v>
      </c>
      <c r="L13" s="142" t="s">
        <v>66</v>
      </c>
      <c r="M13" s="30" t="s">
        <v>29</v>
      </c>
      <c r="N13" s="32" t="s">
        <v>28</v>
      </c>
      <c r="O13" s="33" t="s">
        <v>67</v>
      </c>
      <c r="P13" s="32" t="s">
        <v>28</v>
      </c>
      <c r="Q13" s="34" t="s">
        <v>67</v>
      </c>
      <c r="R13" s="5"/>
    </row>
    <row r="14" spans="1:18" ht="13.5" thickTop="1">
      <c r="A14" s="5"/>
      <c r="B14" s="88">
        <v>0</v>
      </c>
      <c r="C14" s="122">
        <v>0</v>
      </c>
      <c r="D14" s="1">
        <v>0</v>
      </c>
      <c r="E14" s="90">
        <f>C14*D14</f>
        <v>0</v>
      </c>
      <c r="F14" s="99">
        <v>0</v>
      </c>
      <c r="G14" s="123">
        <f>E14*F14</f>
        <v>0</v>
      </c>
      <c r="H14" s="124">
        <v>0</v>
      </c>
      <c r="I14" s="97">
        <f aca="true" t="shared" si="0" ref="I14:I25">G14*H14</f>
        <v>0</v>
      </c>
      <c r="J14" s="124">
        <v>0</v>
      </c>
      <c r="K14" s="125">
        <v>0</v>
      </c>
      <c r="L14" s="143" t="e">
        <f aca="true" t="shared" si="1" ref="L14:L25">Sabit3*J14/(H14*K14/100)</f>
        <v>#N/A</v>
      </c>
      <c r="M14" s="93" t="e">
        <f>I14*L14/60</f>
        <v>#N/A</v>
      </c>
      <c r="N14" s="126">
        <v>0</v>
      </c>
      <c r="O14" s="35" t="e">
        <f>N14*M14/10000</f>
        <v>#N/A</v>
      </c>
      <c r="P14" s="126">
        <v>0</v>
      </c>
      <c r="Q14" s="35" t="e">
        <f>P14*M14/10000</f>
        <v>#N/A</v>
      </c>
      <c r="R14" s="5"/>
    </row>
    <row r="15" spans="1:18" ht="12.75">
      <c r="A15" s="5"/>
      <c r="B15" s="88">
        <v>0</v>
      </c>
      <c r="C15" s="122">
        <v>0</v>
      </c>
      <c r="D15" s="1">
        <v>0</v>
      </c>
      <c r="E15" s="96">
        <f aca="true" t="shared" si="2" ref="E15:E25">C15*D15</f>
        <v>0</v>
      </c>
      <c r="F15" s="99">
        <v>0</v>
      </c>
      <c r="G15" s="127">
        <f aca="true" t="shared" si="3" ref="G15:G25">E15*F15</f>
        <v>0</v>
      </c>
      <c r="H15" s="124">
        <v>0</v>
      </c>
      <c r="I15" s="97">
        <f t="shared" si="0"/>
        <v>0</v>
      </c>
      <c r="J15" s="124">
        <v>0</v>
      </c>
      <c r="K15" s="125">
        <v>0</v>
      </c>
      <c r="L15" s="143" t="e">
        <f t="shared" si="1"/>
        <v>#N/A</v>
      </c>
      <c r="M15" s="93" t="e">
        <f aca="true" t="shared" si="4" ref="M15:M25">I15*L15/60</f>
        <v>#N/A</v>
      </c>
      <c r="N15" s="126">
        <v>0</v>
      </c>
      <c r="O15" s="36" t="e">
        <f aca="true" t="shared" si="5" ref="O15:O25">N15*M15/10000</f>
        <v>#N/A</v>
      </c>
      <c r="P15" s="126">
        <v>0</v>
      </c>
      <c r="Q15" s="36" t="e">
        <f aca="true" t="shared" si="6" ref="Q15:Q25">P15*M15/10000</f>
        <v>#N/A</v>
      </c>
      <c r="R15" s="5"/>
    </row>
    <row r="16" spans="1:18" ht="12.75">
      <c r="A16" s="5"/>
      <c r="B16" s="88">
        <v>0</v>
      </c>
      <c r="C16" s="122">
        <v>0</v>
      </c>
      <c r="D16" s="1">
        <v>0</v>
      </c>
      <c r="E16" s="96">
        <f t="shared" si="2"/>
        <v>0</v>
      </c>
      <c r="F16" s="99">
        <v>0</v>
      </c>
      <c r="G16" s="127">
        <f t="shared" si="3"/>
        <v>0</v>
      </c>
      <c r="H16" s="124">
        <v>0</v>
      </c>
      <c r="I16" s="97">
        <f t="shared" si="0"/>
        <v>0</v>
      </c>
      <c r="J16" s="124">
        <v>0</v>
      </c>
      <c r="K16" s="125">
        <v>0</v>
      </c>
      <c r="L16" s="143" t="e">
        <f t="shared" si="1"/>
        <v>#N/A</v>
      </c>
      <c r="M16" s="93" t="e">
        <f t="shared" si="4"/>
        <v>#N/A</v>
      </c>
      <c r="N16" s="126">
        <v>0</v>
      </c>
      <c r="O16" s="36" t="e">
        <f t="shared" si="5"/>
        <v>#N/A</v>
      </c>
      <c r="P16" s="126">
        <v>0</v>
      </c>
      <c r="Q16" s="36" t="e">
        <f t="shared" si="6"/>
        <v>#N/A</v>
      </c>
      <c r="R16" s="5"/>
    </row>
    <row r="17" spans="1:18" ht="12.75">
      <c r="A17" s="5"/>
      <c r="B17" s="88">
        <v>0</v>
      </c>
      <c r="C17" s="122">
        <v>0</v>
      </c>
      <c r="D17" s="1">
        <v>0</v>
      </c>
      <c r="E17" s="96">
        <f t="shared" si="2"/>
        <v>0</v>
      </c>
      <c r="F17" s="99">
        <v>0</v>
      </c>
      <c r="G17" s="127">
        <f t="shared" si="3"/>
        <v>0</v>
      </c>
      <c r="H17" s="124">
        <v>0</v>
      </c>
      <c r="I17" s="97">
        <f t="shared" si="0"/>
        <v>0</v>
      </c>
      <c r="J17" s="124">
        <v>0</v>
      </c>
      <c r="K17" s="125">
        <v>0</v>
      </c>
      <c r="L17" s="143" t="e">
        <f t="shared" si="1"/>
        <v>#N/A</v>
      </c>
      <c r="M17" s="93" t="e">
        <f t="shared" si="4"/>
        <v>#N/A</v>
      </c>
      <c r="N17" s="126">
        <v>0</v>
      </c>
      <c r="O17" s="36" t="e">
        <f t="shared" si="5"/>
        <v>#N/A</v>
      </c>
      <c r="P17" s="126">
        <v>0</v>
      </c>
      <c r="Q17" s="36" t="e">
        <f t="shared" si="6"/>
        <v>#N/A</v>
      </c>
      <c r="R17" s="5"/>
    </row>
    <row r="18" spans="1:18" ht="12.75">
      <c r="A18" s="5"/>
      <c r="B18" s="88">
        <v>0</v>
      </c>
      <c r="C18" s="128">
        <v>0</v>
      </c>
      <c r="D18" s="103">
        <v>0</v>
      </c>
      <c r="E18" s="96">
        <f t="shared" si="2"/>
        <v>0</v>
      </c>
      <c r="F18" s="99">
        <v>0</v>
      </c>
      <c r="G18" s="127">
        <f t="shared" si="3"/>
        <v>0</v>
      </c>
      <c r="H18" s="124">
        <v>0</v>
      </c>
      <c r="I18" s="97">
        <f t="shared" si="0"/>
        <v>0</v>
      </c>
      <c r="J18" s="124">
        <v>0</v>
      </c>
      <c r="K18" s="125">
        <v>0</v>
      </c>
      <c r="L18" s="143" t="e">
        <f t="shared" si="1"/>
        <v>#N/A</v>
      </c>
      <c r="M18" s="93" t="e">
        <f t="shared" si="4"/>
        <v>#N/A</v>
      </c>
      <c r="N18" s="126">
        <v>0</v>
      </c>
      <c r="O18" s="36" t="e">
        <f t="shared" si="5"/>
        <v>#N/A</v>
      </c>
      <c r="P18" s="126">
        <v>0</v>
      </c>
      <c r="Q18" s="36" t="e">
        <f t="shared" si="6"/>
        <v>#N/A</v>
      </c>
      <c r="R18" s="5"/>
    </row>
    <row r="19" spans="1:18" ht="12.75">
      <c r="A19" s="5"/>
      <c r="B19" s="88">
        <v>0</v>
      </c>
      <c r="C19" s="128">
        <v>0</v>
      </c>
      <c r="D19" s="103">
        <v>0</v>
      </c>
      <c r="E19" s="96">
        <f t="shared" si="2"/>
        <v>0</v>
      </c>
      <c r="F19" s="99">
        <v>0</v>
      </c>
      <c r="G19" s="127">
        <f t="shared" si="3"/>
        <v>0</v>
      </c>
      <c r="H19" s="124">
        <v>0</v>
      </c>
      <c r="I19" s="97">
        <f t="shared" si="0"/>
        <v>0</v>
      </c>
      <c r="J19" s="124">
        <v>0</v>
      </c>
      <c r="K19" s="125">
        <v>0</v>
      </c>
      <c r="L19" s="143" t="e">
        <f t="shared" si="1"/>
        <v>#N/A</v>
      </c>
      <c r="M19" s="93" t="e">
        <f t="shared" si="4"/>
        <v>#N/A</v>
      </c>
      <c r="N19" s="126">
        <v>0</v>
      </c>
      <c r="O19" s="36" t="e">
        <f t="shared" si="5"/>
        <v>#N/A</v>
      </c>
      <c r="P19" s="126">
        <v>0</v>
      </c>
      <c r="Q19" s="36" t="e">
        <f t="shared" si="6"/>
        <v>#N/A</v>
      </c>
      <c r="R19" s="5"/>
    </row>
    <row r="20" spans="1:18" ht="12.75">
      <c r="A20" s="5"/>
      <c r="B20" s="88">
        <v>0</v>
      </c>
      <c r="C20" s="122">
        <v>0</v>
      </c>
      <c r="D20" s="1">
        <v>0</v>
      </c>
      <c r="E20" s="96">
        <f t="shared" si="2"/>
        <v>0</v>
      </c>
      <c r="F20" s="99">
        <v>0</v>
      </c>
      <c r="G20" s="127">
        <f t="shared" si="3"/>
        <v>0</v>
      </c>
      <c r="H20" s="124">
        <v>0</v>
      </c>
      <c r="I20" s="97">
        <f t="shared" si="0"/>
        <v>0</v>
      </c>
      <c r="J20" s="124">
        <v>0</v>
      </c>
      <c r="K20" s="125">
        <v>0</v>
      </c>
      <c r="L20" s="143" t="e">
        <f t="shared" si="1"/>
        <v>#N/A</v>
      </c>
      <c r="M20" s="93" t="e">
        <f t="shared" si="4"/>
        <v>#N/A</v>
      </c>
      <c r="N20" s="126">
        <v>0</v>
      </c>
      <c r="O20" s="36" t="e">
        <f t="shared" si="5"/>
        <v>#N/A</v>
      </c>
      <c r="P20" s="126">
        <v>0</v>
      </c>
      <c r="Q20" s="36" t="e">
        <f t="shared" si="6"/>
        <v>#N/A</v>
      </c>
      <c r="R20" s="5"/>
    </row>
    <row r="21" spans="1:18" ht="12.75">
      <c r="A21" s="5"/>
      <c r="B21" s="88">
        <v>0</v>
      </c>
      <c r="C21" s="128">
        <v>0</v>
      </c>
      <c r="D21" s="103">
        <v>0</v>
      </c>
      <c r="E21" s="96">
        <f t="shared" si="2"/>
        <v>0</v>
      </c>
      <c r="F21" s="99">
        <v>0</v>
      </c>
      <c r="G21" s="127">
        <f t="shared" si="3"/>
        <v>0</v>
      </c>
      <c r="H21" s="124">
        <v>0</v>
      </c>
      <c r="I21" s="97">
        <f t="shared" si="0"/>
        <v>0</v>
      </c>
      <c r="J21" s="124">
        <v>0</v>
      </c>
      <c r="K21" s="125">
        <v>0</v>
      </c>
      <c r="L21" s="143" t="e">
        <f t="shared" si="1"/>
        <v>#N/A</v>
      </c>
      <c r="M21" s="93" t="e">
        <f t="shared" si="4"/>
        <v>#N/A</v>
      </c>
      <c r="N21" s="126">
        <v>0</v>
      </c>
      <c r="O21" s="36" t="e">
        <f t="shared" si="5"/>
        <v>#N/A</v>
      </c>
      <c r="P21" s="126">
        <v>0</v>
      </c>
      <c r="Q21" s="36" t="e">
        <f t="shared" si="6"/>
        <v>#N/A</v>
      </c>
      <c r="R21" s="5"/>
    </row>
    <row r="22" spans="1:18" ht="12.75">
      <c r="A22" s="5"/>
      <c r="B22" s="88">
        <v>0</v>
      </c>
      <c r="C22" s="128">
        <v>0</v>
      </c>
      <c r="D22" s="103">
        <v>0</v>
      </c>
      <c r="E22" s="96">
        <f t="shared" si="2"/>
        <v>0</v>
      </c>
      <c r="F22" s="99">
        <v>0</v>
      </c>
      <c r="G22" s="127">
        <f t="shared" si="3"/>
        <v>0</v>
      </c>
      <c r="H22" s="124">
        <v>0</v>
      </c>
      <c r="I22" s="97">
        <f t="shared" si="0"/>
        <v>0</v>
      </c>
      <c r="J22" s="124">
        <v>0</v>
      </c>
      <c r="K22" s="125">
        <v>0</v>
      </c>
      <c r="L22" s="143" t="e">
        <f t="shared" si="1"/>
        <v>#N/A</v>
      </c>
      <c r="M22" s="93" t="e">
        <f t="shared" si="4"/>
        <v>#N/A</v>
      </c>
      <c r="N22" s="126">
        <v>0</v>
      </c>
      <c r="O22" s="36" t="e">
        <f t="shared" si="5"/>
        <v>#N/A</v>
      </c>
      <c r="P22" s="126">
        <v>0</v>
      </c>
      <c r="Q22" s="36" t="e">
        <f t="shared" si="6"/>
        <v>#N/A</v>
      </c>
      <c r="R22" s="5"/>
    </row>
    <row r="23" spans="1:18" ht="12.75">
      <c r="A23" s="5"/>
      <c r="B23" s="88">
        <v>0</v>
      </c>
      <c r="C23" s="122">
        <v>0</v>
      </c>
      <c r="D23" s="1">
        <v>0</v>
      </c>
      <c r="E23" s="104">
        <f t="shared" si="2"/>
        <v>0</v>
      </c>
      <c r="F23" s="99">
        <v>0</v>
      </c>
      <c r="G23" s="129">
        <f t="shared" si="3"/>
        <v>0</v>
      </c>
      <c r="H23" s="124">
        <v>0</v>
      </c>
      <c r="I23" s="105">
        <f t="shared" si="0"/>
        <v>0</v>
      </c>
      <c r="J23" s="124">
        <v>0</v>
      </c>
      <c r="K23" s="125">
        <v>0</v>
      </c>
      <c r="L23" s="143" t="e">
        <f t="shared" si="1"/>
        <v>#N/A</v>
      </c>
      <c r="M23" s="93" t="e">
        <f t="shared" si="4"/>
        <v>#N/A</v>
      </c>
      <c r="N23" s="126">
        <v>0</v>
      </c>
      <c r="O23" s="37" t="e">
        <f t="shared" si="5"/>
        <v>#N/A</v>
      </c>
      <c r="P23" s="126">
        <v>0</v>
      </c>
      <c r="Q23" s="37" t="e">
        <f t="shared" si="6"/>
        <v>#N/A</v>
      </c>
      <c r="R23" s="5"/>
    </row>
    <row r="24" spans="1:18" ht="12.75">
      <c r="A24" s="5"/>
      <c r="B24" s="88">
        <v>0</v>
      </c>
      <c r="C24" s="128">
        <v>0</v>
      </c>
      <c r="D24" s="103">
        <v>0</v>
      </c>
      <c r="E24" s="104">
        <f t="shared" si="2"/>
        <v>0</v>
      </c>
      <c r="F24" s="99">
        <v>0</v>
      </c>
      <c r="G24" s="129">
        <f t="shared" si="3"/>
        <v>0</v>
      </c>
      <c r="H24" s="124">
        <v>0</v>
      </c>
      <c r="I24" s="105">
        <f t="shared" si="0"/>
        <v>0</v>
      </c>
      <c r="J24" s="124">
        <v>0</v>
      </c>
      <c r="K24" s="125">
        <v>0</v>
      </c>
      <c r="L24" s="143" t="e">
        <f t="shared" si="1"/>
        <v>#N/A</v>
      </c>
      <c r="M24" s="93" t="e">
        <f t="shared" si="4"/>
        <v>#N/A</v>
      </c>
      <c r="N24" s="126">
        <v>0</v>
      </c>
      <c r="O24" s="37" t="e">
        <f t="shared" si="5"/>
        <v>#N/A</v>
      </c>
      <c r="P24" s="126">
        <v>0</v>
      </c>
      <c r="Q24" s="37" t="e">
        <f t="shared" si="6"/>
        <v>#N/A</v>
      </c>
      <c r="R24" s="5"/>
    </row>
    <row r="25" spans="1:18" ht="12.75">
      <c r="A25" s="5"/>
      <c r="B25" s="88">
        <v>0</v>
      </c>
      <c r="C25" s="122">
        <v>0</v>
      </c>
      <c r="D25" s="1">
        <v>0</v>
      </c>
      <c r="E25" s="104">
        <f t="shared" si="2"/>
        <v>0</v>
      </c>
      <c r="F25" s="99">
        <v>0</v>
      </c>
      <c r="G25" s="129">
        <f t="shared" si="3"/>
        <v>0</v>
      </c>
      <c r="H25" s="124">
        <v>0</v>
      </c>
      <c r="I25" s="105">
        <f t="shared" si="0"/>
        <v>0</v>
      </c>
      <c r="J25" s="124">
        <v>0</v>
      </c>
      <c r="K25" s="125">
        <v>0</v>
      </c>
      <c r="L25" s="143" t="e">
        <f t="shared" si="1"/>
        <v>#N/A</v>
      </c>
      <c r="M25" s="93" t="e">
        <f t="shared" si="4"/>
        <v>#N/A</v>
      </c>
      <c r="N25" s="126">
        <v>0</v>
      </c>
      <c r="O25" s="37" t="e">
        <f t="shared" si="5"/>
        <v>#N/A</v>
      </c>
      <c r="P25" s="126">
        <v>0</v>
      </c>
      <c r="Q25" s="37" t="e">
        <f t="shared" si="6"/>
        <v>#N/A</v>
      </c>
      <c r="R25" s="5"/>
    </row>
    <row r="26" spans="1:18" ht="13.5" thickBot="1">
      <c r="A26" s="5"/>
      <c r="B26" s="38"/>
      <c r="C26" s="39"/>
      <c r="D26" s="39"/>
      <c r="E26" s="40"/>
      <c r="F26" s="39"/>
      <c r="G26" s="41"/>
      <c r="H26" s="39"/>
      <c r="I26" s="42"/>
      <c r="J26" s="39"/>
      <c r="K26" s="43"/>
      <c r="L26" s="144" t="s">
        <v>5</v>
      </c>
      <c r="M26" s="44" t="e">
        <f>SUM(M14:M25)</f>
        <v>#N/A</v>
      </c>
      <c r="N26" s="45" t="s">
        <v>5</v>
      </c>
      <c r="O26" s="46" t="e">
        <f>SUM(O14:O25)</f>
        <v>#N/A</v>
      </c>
      <c r="P26" s="47" t="s">
        <v>5</v>
      </c>
      <c r="Q26" s="48" t="e">
        <f>SUM(Q14:Q25)</f>
        <v>#N/A</v>
      </c>
      <c r="R26" s="5"/>
    </row>
    <row r="27" spans="1:18" ht="14.25" thickBot="1" thickTop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3.5" thickBot="1">
      <c r="A28" s="5"/>
      <c r="B28" s="110" t="s">
        <v>56</v>
      </c>
      <c r="C28" s="64" t="s">
        <v>57</v>
      </c>
      <c r="D28" s="64" t="s">
        <v>46</v>
      </c>
      <c r="E28" s="64" t="s">
        <v>44</v>
      </c>
      <c r="F28" s="64" t="s">
        <v>47</v>
      </c>
      <c r="G28" s="64" t="s">
        <v>45</v>
      </c>
      <c r="H28" s="64" t="s">
        <v>68</v>
      </c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 hidden="1">
      <c r="A29" s="5"/>
      <c r="B29" s="130" t="s">
        <v>80</v>
      </c>
      <c r="C29" s="77">
        <v>1</v>
      </c>
      <c r="D29" s="131" t="e">
        <f aca="true" t="shared" si="7" ref="D29:D36">E29*F29/G29/H29</f>
        <v>#DIV/0!</v>
      </c>
      <c r="E29" s="70">
        <v>0</v>
      </c>
      <c r="F29" s="71">
        <v>1.5759</v>
      </c>
      <c r="G29" s="112">
        <v>0</v>
      </c>
      <c r="H29" s="112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 hidden="1">
      <c r="A30" s="5"/>
      <c r="B30" s="67" t="s">
        <v>49</v>
      </c>
      <c r="C30" s="68">
        <v>2</v>
      </c>
      <c r="D30" s="132" t="e">
        <f>E30*F30/G30/H30</f>
        <v>#DIV/0!</v>
      </c>
      <c r="E30" s="73">
        <v>0</v>
      </c>
      <c r="F30" s="74">
        <v>4.8805</v>
      </c>
      <c r="G30" s="114">
        <v>0</v>
      </c>
      <c r="H30" s="114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 hidden="1">
      <c r="A31" s="5"/>
      <c r="B31" s="67" t="s">
        <v>50</v>
      </c>
      <c r="C31" s="68">
        <v>1</v>
      </c>
      <c r="D31" s="132" t="e">
        <f t="shared" si="7"/>
        <v>#DIV/0!</v>
      </c>
      <c r="E31" s="73">
        <v>0</v>
      </c>
      <c r="F31" s="74">
        <v>2.2684</v>
      </c>
      <c r="G31" s="114">
        <v>0</v>
      </c>
      <c r="H31" s="114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 hidden="1">
      <c r="A32" s="5"/>
      <c r="B32" s="67" t="s">
        <v>81</v>
      </c>
      <c r="C32" s="68">
        <v>2</v>
      </c>
      <c r="D32" s="132" t="e">
        <f t="shared" si="7"/>
        <v>#DIV/0!</v>
      </c>
      <c r="E32" s="73">
        <v>0</v>
      </c>
      <c r="F32" s="74">
        <v>4.5329</v>
      </c>
      <c r="G32" s="114">
        <v>0</v>
      </c>
      <c r="H32" s="114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7" ht="12.75" hidden="1">
      <c r="A33" s="5"/>
      <c r="B33" s="67" t="s">
        <v>52</v>
      </c>
      <c r="C33" s="68">
        <v>2</v>
      </c>
      <c r="D33" s="132" t="e">
        <f t="shared" si="7"/>
        <v>#DIV/0!</v>
      </c>
      <c r="E33" s="73">
        <v>0</v>
      </c>
      <c r="F33" s="74">
        <v>3.5144</v>
      </c>
      <c r="G33" s="114">
        <v>0</v>
      </c>
      <c r="H33" s="114">
        <v>0</v>
      </c>
      <c r="I33" s="5"/>
      <c r="J33" s="5"/>
      <c r="K33" s="5"/>
      <c r="L33" s="5"/>
      <c r="M33" s="5"/>
      <c r="N33" s="5"/>
      <c r="O33" s="5"/>
      <c r="P33" s="5"/>
      <c r="Q33" s="5"/>
    </row>
    <row r="34" spans="1:17" ht="12.75" hidden="1">
      <c r="A34" s="5"/>
      <c r="B34" s="67" t="s">
        <v>53</v>
      </c>
      <c r="C34" s="68">
        <v>1</v>
      </c>
      <c r="D34" s="132" t="e">
        <f t="shared" si="7"/>
        <v>#DIV/0!</v>
      </c>
      <c r="E34" s="73">
        <v>0</v>
      </c>
      <c r="F34" s="74">
        <v>1.5656</v>
      </c>
      <c r="G34" s="114">
        <v>0</v>
      </c>
      <c r="H34" s="114">
        <v>0</v>
      </c>
      <c r="I34" s="5"/>
      <c r="J34" s="5"/>
      <c r="K34" s="5"/>
      <c r="L34" s="5"/>
      <c r="M34" s="5"/>
      <c r="N34" s="5"/>
      <c r="O34" s="5"/>
      <c r="P34" s="5"/>
      <c r="Q34" s="5"/>
    </row>
    <row r="35" spans="1:17" ht="12.75" hidden="1">
      <c r="A35" s="5"/>
      <c r="B35" s="67" t="s">
        <v>54</v>
      </c>
      <c r="C35" s="68">
        <v>2</v>
      </c>
      <c r="D35" s="132" t="e">
        <f t="shared" si="7"/>
        <v>#DIV/0!</v>
      </c>
      <c r="E35" s="73">
        <v>0</v>
      </c>
      <c r="F35" s="74">
        <v>1.9783</v>
      </c>
      <c r="G35" s="114">
        <v>0</v>
      </c>
      <c r="H35" s="114">
        <v>0</v>
      </c>
      <c r="I35" s="5"/>
      <c r="J35" s="5"/>
      <c r="K35" s="5"/>
      <c r="L35" s="5"/>
      <c r="M35" s="5"/>
      <c r="N35" s="5"/>
      <c r="O35" s="5"/>
      <c r="P35" s="5"/>
      <c r="Q35" s="5"/>
    </row>
    <row r="36" spans="1:17" ht="12.75" hidden="1">
      <c r="A36" s="5"/>
      <c r="B36" s="67" t="s">
        <v>55</v>
      </c>
      <c r="C36" s="68">
        <v>6</v>
      </c>
      <c r="D36" s="132" t="e">
        <f t="shared" si="7"/>
        <v>#DIV/0!</v>
      </c>
      <c r="E36" s="73">
        <v>0</v>
      </c>
      <c r="F36" s="74">
        <v>13.3746</v>
      </c>
      <c r="G36" s="114">
        <v>0</v>
      </c>
      <c r="H36" s="114">
        <v>0</v>
      </c>
      <c r="I36" s="5"/>
      <c r="J36" s="5"/>
      <c r="K36" s="5"/>
      <c r="L36" s="5"/>
      <c r="M36" s="5"/>
      <c r="N36" s="5"/>
      <c r="O36" s="5"/>
      <c r="P36" s="5"/>
      <c r="Q36" s="5"/>
    </row>
    <row r="37" spans="1:17" ht="13.5" hidden="1" thickBot="1">
      <c r="A37" s="5"/>
      <c r="B37" s="133"/>
      <c r="C37" s="134"/>
      <c r="D37" s="135"/>
      <c r="E37" s="136"/>
      <c r="F37" s="137"/>
      <c r="G37" s="138"/>
      <c r="H37" s="138"/>
      <c r="I37" s="5"/>
      <c r="J37" s="5"/>
      <c r="K37" s="5"/>
      <c r="L37" s="5"/>
      <c r="M37" s="5"/>
      <c r="N37" s="5"/>
      <c r="O37" s="5"/>
      <c r="P37" s="5"/>
      <c r="Q37" s="5"/>
    </row>
    <row r="38" spans="1:17" ht="19.5" thickBot="1" thickTop="1">
      <c r="A38" s="5"/>
      <c r="B38" s="149" t="s">
        <v>56</v>
      </c>
      <c r="C38" s="115" t="b">
        <f>IF(B38=B29,C29,IF(B38=B30,C30,IF(B38=B31,C31,IF(B38=B32,C32,IF(B38=B33,C33,IF(B38=B34,C34,IF(B38=B35,C35,IF(B38=B36,C36,FALSE))))))))</f>
        <v>0</v>
      </c>
      <c r="D38" s="139" t="e">
        <f>E38*F38/G38/H38</f>
        <v>#N/A</v>
      </c>
      <c r="E38" s="76">
        <v>0</v>
      </c>
      <c r="F38" s="80" t="e">
        <f>VLOOKUP(B38,B29:H36,5,FALSE)</f>
        <v>#N/A</v>
      </c>
      <c r="G38" s="76">
        <v>0</v>
      </c>
      <c r="H38" s="76">
        <v>0</v>
      </c>
      <c r="I38" s="5"/>
      <c r="J38" s="5"/>
      <c r="K38" s="5"/>
      <c r="L38" s="5"/>
      <c r="M38" s="5"/>
      <c r="N38" s="5"/>
      <c r="O38" s="5"/>
      <c r="P38" s="5"/>
      <c r="Q38" s="5"/>
    </row>
    <row r="39" spans="1:17" ht="13.5" thickTop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20.25">
      <c r="A41" s="5"/>
      <c r="B41" s="147" t="s">
        <v>85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20.25">
      <c r="A42" s="5"/>
      <c r="B42" s="147" t="s">
        <v>86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</sheetData>
  <sheetProtection password="C7A6" sheet="1" objects="1" scenarios="1" selectLockedCells="1"/>
  <mergeCells count="3">
    <mergeCell ref="L3:M3"/>
    <mergeCell ref="N11:O11"/>
    <mergeCell ref="P11:Q11"/>
  </mergeCells>
  <dataValidations count="1">
    <dataValidation type="list" allowBlank="1" showInputMessage="1" showErrorMessage="1" promptTitle="Kaplama Cinsi" prompt="Lutfen kaplama cinsinii seçiniz." errorTitle="YANLIŞ" error="Listeden seçmelisiniz." sqref="B38">
      <formula1>$B$28:$B$36</formula1>
    </dataValidation>
  </dataValidations>
  <printOptions gridLines="1"/>
  <pageMargins left="0" right="0" top="0.5905511811023623" bottom="0.5905511811023623" header="0.31496062992125984" footer="0.11811023622047245"/>
  <pageSetup horizontalDpi="600" verticalDpi="600" orientation="landscape" paperSize="9" r:id="rId1"/>
  <headerFooter alignWithMargins="0">
    <oddHeader>&amp;CKALINLIK.ZAMAN,AKIM YOĞUNLUĞU  HESAPLARI&amp;R2006</oddHeader>
    <oddFooter>&amp;LHazırlayan : Savaş Altınok&amp;CALTINOK GALVANOKİMYA LTD.ŞTİ.
www.altinokkimya.com&amp;R&amp;D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Savaş Altınok</dc:creator>
  <cp:keywords/>
  <dc:description/>
  <cp:lastModifiedBy>tesla</cp:lastModifiedBy>
  <cp:lastPrinted>2006-05-22T10:53:07Z</cp:lastPrinted>
  <dcterms:created xsi:type="dcterms:W3CDTF">2000-05-07T14:50:19Z</dcterms:created>
  <dcterms:modified xsi:type="dcterms:W3CDTF">2007-12-28T08:31:56Z</dcterms:modified>
  <cp:category/>
  <cp:version/>
  <cp:contentType/>
  <cp:contentStatus/>
</cp:coreProperties>
</file>